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5" windowWidth="15195" windowHeight="7935"/>
  </bookViews>
  <sheets>
    <sheet name="Derby City Schools paid by LA" sheetId="1" r:id="rId1"/>
    <sheet name="Academies for info only EFA pay" sheetId="3" r:id="rId2"/>
  </sheets>
  <definedNames>
    <definedName name="_xlnm.Print_Area" localSheetId="1">'Academies for info only EFA pay'!$A$1:$K$24</definedName>
    <definedName name="_xlnm.Print_Area" localSheetId="0">'Derby City Schools paid by LA'!$A$1:$L$102</definedName>
    <definedName name="_xlnm.Print_Titles" localSheetId="1">'Academies for info only EFA pay'!$2:$5</definedName>
    <definedName name="_xlnm.Print_Titles" localSheetId="0">'Derby City Schools paid by LA'!$2:$5</definedName>
    <definedName name="PupilOnRoll" localSheetId="1">#REF!</definedName>
    <definedName name="PupilOnRoll">#REF!</definedName>
  </definedNames>
  <calcPr calcId="145621"/>
</workbook>
</file>

<file path=xl/calcChain.xml><?xml version="1.0" encoding="utf-8"?>
<calcChain xmlns="http://schemas.openxmlformats.org/spreadsheetml/2006/main">
  <c r="E22" i="3" l="1"/>
  <c r="D22" i="3"/>
  <c r="E21" i="3"/>
  <c r="D21" i="3"/>
  <c r="E20" i="3"/>
  <c r="D20" i="3"/>
  <c r="H19" i="3"/>
  <c r="G19" i="3"/>
  <c r="E19" i="3"/>
  <c r="D19" i="3"/>
  <c r="E17" i="3"/>
  <c r="D17" i="3"/>
  <c r="H22" i="3"/>
  <c r="G22" i="3"/>
  <c r="H16" i="3"/>
  <c r="G16" i="3"/>
  <c r="H15" i="3"/>
  <c r="G15" i="3"/>
  <c r="H14" i="3"/>
  <c r="G14" i="3"/>
  <c r="H13" i="3"/>
  <c r="G13" i="3"/>
  <c r="H12" i="3"/>
  <c r="G12" i="3"/>
  <c r="H11" i="3"/>
  <c r="G11" i="3"/>
  <c r="H10" i="3"/>
  <c r="G10" i="3"/>
  <c r="H9" i="3"/>
  <c r="G9" i="3"/>
  <c r="H8" i="3"/>
  <c r="G8" i="3"/>
  <c r="H7" i="3"/>
  <c r="G7" i="3"/>
  <c r="H6" i="3"/>
  <c r="G6" i="3"/>
  <c r="G20" i="3" l="1"/>
  <c r="H20" i="3"/>
  <c r="H21" i="3"/>
  <c r="E23" i="3"/>
  <c r="G21" i="3"/>
  <c r="D23" i="3"/>
  <c r="G17" i="3"/>
  <c r="H17" i="3"/>
  <c r="G23" i="3" l="1"/>
  <c r="H23" i="3"/>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100" i="1" s="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6" i="1"/>
  <c r="H7" i="1"/>
  <c r="H8" i="1"/>
  <c r="H9" i="1"/>
  <c r="H10" i="1"/>
  <c r="H95" i="1" s="1"/>
  <c r="H11" i="1"/>
  <c r="H12" i="1"/>
  <c r="H13" i="1"/>
  <c r="H14" i="1"/>
  <c r="H15" i="1"/>
  <c r="H16" i="1"/>
  <c r="H17" i="1"/>
  <c r="H18" i="1"/>
  <c r="H19" i="1"/>
  <c r="H20" i="1"/>
  <c r="H21" i="1"/>
  <c r="H22" i="1"/>
  <c r="H23" i="1"/>
  <c r="H24" i="1"/>
  <c r="H25" i="1"/>
  <c r="H26" i="1"/>
  <c r="H27" i="1"/>
  <c r="H28" i="1"/>
  <c r="H29" i="1"/>
  <c r="H30" i="1"/>
  <c r="H31" i="1"/>
  <c r="H32" i="1"/>
  <c r="H33" i="1"/>
  <c r="H99" i="1" s="1"/>
  <c r="H34" i="1"/>
  <c r="H35" i="1"/>
  <c r="H36" i="1"/>
  <c r="H37" i="1"/>
  <c r="H38" i="1"/>
  <c r="H39" i="1"/>
  <c r="H40" i="1"/>
  <c r="H41" i="1"/>
  <c r="H42" i="1"/>
  <c r="H43" i="1"/>
  <c r="H44" i="1"/>
  <c r="H45" i="1"/>
  <c r="H46" i="1"/>
  <c r="H47" i="1"/>
  <c r="H48" i="1"/>
  <c r="H49" i="1"/>
  <c r="H50" i="1"/>
  <c r="H51" i="1"/>
  <c r="H52" i="1"/>
  <c r="H53" i="1"/>
  <c r="H54" i="1"/>
  <c r="H100" i="1" s="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6" i="1"/>
  <c r="I99" i="1"/>
  <c r="I97" i="1"/>
  <c r="H97" i="1"/>
  <c r="H98" i="1" l="1"/>
  <c r="H101" i="1" s="1"/>
  <c r="I95" i="1"/>
  <c r="I98" i="1"/>
  <c r="I101" i="1" s="1"/>
  <c r="F99" i="1"/>
  <c r="F100" i="1"/>
  <c r="F98" i="1"/>
  <c r="E100" i="1"/>
  <c r="E98" i="1"/>
  <c r="E99" i="1"/>
  <c r="F97" i="1"/>
  <c r="E97" i="1"/>
  <c r="F95" i="1"/>
  <c r="E95" i="1"/>
  <c r="F101" i="1" l="1"/>
  <c r="E101" i="1"/>
</calcChain>
</file>

<file path=xl/sharedStrings.xml><?xml version="1.0" encoding="utf-8"?>
<sst xmlns="http://schemas.openxmlformats.org/spreadsheetml/2006/main" count="427" uniqueCount="216">
  <si>
    <t>total</t>
  </si>
  <si>
    <t>CC</t>
  </si>
  <si>
    <t>DfE</t>
  </si>
  <si>
    <t>service children</t>
  </si>
  <si>
    <t>number of pupils (from reception year to NC year 11)</t>
  </si>
  <si>
    <t>Includes "current" and "main" registered pupils</t>
  </si>
  <si>
    <t>phase</t>
  </si>
  <si>
    <t>P</t>
  </si>
  <si>
    <t>E200101</t>
  </si>
  <si>
    <t>Allenton Community Primary School</t>
  </si>
  <si>
    <t>S</t>
  </si>
  <si>
    <t>E200201</t>
  </si>
  <si>
    <t>Alvaston Infant and Nursery School</t>
  </si>
  <si>
    <t>E200301</t>
  </si>
  <si>
    <t>Alvaston Junior Community School</t>
  </si>
  <si>
    <t>E200401</t>
  </si>
  <si>
    <t>Arboretum Primary School</t>
  </si>
  <si>
    <t>E200501</t>
  </si>
  <si>
    <t>Ash Croft Primary School</t>
  </si>
  <si>
    <t>N</t>
  </si>
  <si>
    <t>E100101</t>
  </si>
  <si>
    <t>Ashgate Nursery</t>
  </si>
  <si>
    <t>E200601</t>
  </si>
  <si>
    <t>Ashgate Primary School</t>
  </si>
  <si>
    <t>E200701</t>
  </si>
  <si>
    <t>Asterdale Primary School</t>
  </si>
  <si>
    <t>E200801</t>
  </si>
  <si>
    <t>Beaufort Community Primary School</t>
  </si>
  <si>
    <t>E200901</t>
  </si>
  <si>
    <t>Becket Primary School</t>
  </si>
  <si>
    <t>E300101</t>
  </si>
  <si>
    <t>Bemrose Community School</t>
  </si>
  <si>
    <t>E201001</t>
  </si>
  <si>
    <t>Bishop Lonsdale Church of England (Aided) Primary School</t>
  </si>
  <si>
    <t>E201201</t>
  </si>
  <si>
    <t>Borrow Wood Primary School</t>
  </si>
  <si>
    <t>E201401</t>
  </si>
  <si>
    <t>Brackensdale Infant School</t>
  </si>
  <si>
    <t>E201501</t>
  </si>
  <si>
    <t>Brackensdale Junior School</t>
  </si>
  <si>
    <t>E201601</t>
  </si>
  <si>
    <t>Breadsall Hill Top Infant and Nursery School</t>
  </si>
  <si>
    <t>E201701</t>
  </si>
  <si>
    <t>Breadsall Hill Top Junior School</t>
  </si>
  <si>
    <t>E201801</t>
  </si>
  <si>
    <t>Brookfield Primary School</t>
  </si>
  <si>
    <t>E201901</t>
  </si>
  <si>
    <t>Carlyle Infant School</t>
  </si>
  <si>
    <t>E100201</t>
  </si>
  <si>
    <t>Castle Nursery</t>
  </si>
  <si>
    <t>E202001</t>
  </si>
  <si>
    <t>Cavendish Close Infant School</t>
  </si>
  <si>
    <t>E202101</t>
  </si>
  <si>
    <t>Cavendish Close Junior School</t>
  </si>
  <si>
    <t>E100301</t>
  </si>
  <si>
    <t>Central Community  Nursery</t>
  </si>
  <si>
    <t>E202201</t>
  </si>
  <si>
    <t>Chaddesden Park Primary School</t>
  </si>
  <si>
    <t>E202401</t>
  </si>
  <si>
    <t>Chellaston Infant School</t>
  </si>
  <si>
    <t>E202501</t>
  </si>
  <si>
    <t>Chellaston Junior School</t>
  </si>
  <si>
    <t>E202601</t>
  </si>
  <si>
    <t>Cherry Tree Hill Primary School</t>
  </si>
  <si>
    <t>E300301</t>
  </si>
  <si>
    <t>da Vinci Community College</t>
  </si>
  <si>
    <t>E202801</t>
  </si>
  <si>
    <t>Dale Community Primary School</t>
  </si>
  <si>
    <t>E300401</t>
  </si>
  <si>
    <t>Derby Moor Community Sports College</t>
  </si>
  <si>
    <t>E202901</t>
  </si>
  <si>
    <t>Derwent Community School</t>
  </si>
  <si>
    <t>E203001</t>
  </si>
  <si>
    <t>Firs Estate Primary School</t>
  </si>
  <si>
    <t>E203101</t>
  </si>
  <si>
    <t>Gayton Community Junior School</t>
  </si>
  <si>
    <t>E203301</t>
  </si>
  <si>
    <t>Griffe Field Primary School</t>
  </si>
  <si>
    <t>E203401</t>
  </si>
  <si>
    <t>Hardwick Primary School</t>
  </si>
  <si>
    <t>E100401</t>
  </si>
  <si>
    <t>Harrington Nursery</t>
  </si>
  <si>
    <t>E203501</t>
  </si>
  <si>
    <t>Homefields Primary</t>
  </si>
  <si>
    <t>SP</t>
  </si>
  <si>
    <t>E400101</t>
  </si>
  <si>
    <t>Ivy House School</t>
  </si>
  <si>
    <t>Kingsmead PRU</t>
  </si>
  <si>
    <t>Kingsmead School</t>
  </si>
  <si>
    <t>E203601</t>
  </si>
  <si>
    <t>Lakeside Community Primary School</t>
  </si>
  <si>
    <t>E203701</t>
  </si>
  <si>
    <t>Lawn Primary School</t>
  </si>
  <si>
    <t>E300601</t>
  </si>
  <si>
    <t>Littleover Community School</t>
  </si>
  <si>
    <t>E100501</t>
  </si>
  <si>
    <t>Lord Street Community Nursery</t>
  </si>
  <si>
    <t>E203801</t>
  </si>
  <si>
    <t>Markeaton Primary School</t>
  </si>
  <si>
    <t>E203901</t>
  </si>
  <si>
    <t>Meadow Farm Community Primary School</t>
  </si>
  <si>
    <t>E204001</t>
  </si>
  <si>
    <t>Mickleover Primary School</t>
  </si>
  <si>
    <t>E300801</t>
  </si>
  <si>
    <t>Murray Park Community School</t>
  </si>
  <si>
    <t>Newton's Walk</t>
  </si>
  <si>
    <t>E300901</t>
  </si>
  <si>
    <t>Noel-Baker Community School and Language College</t>
  </si>
  <si>
    <t>E204701</t>
  </si>
  <si>
    <t>Oakwood Infant School</t>
  </si>
  <si>
    <t>E204801</t>
  </si>
  <si>
    <t>Oakwood Junior School</t>
  </si>
  <si>
    <t>E204201</t>
  </si>
  <si>
    <t>Osmaston Primary School</t>
  </si>
  <si>
    <t>E204901</t>
  </si>
  <si>
    <t>Parkview Primary School</t>
  </si>
  <si>
    <t>E205001</t>
  </si>
  <si>
    <t>Pear Tree Community Junior School</t>
  </si>
  <si>
    <t>E205101</t>
  </si>
  <si>
    <t>Pear Tree Infant School</t>
  </si>
  <si>
    <t>E205201</t>
  </si>
  <si>
    <t>Portway Infant School</t>
  </si>
  <si>
    <t>E205301</t>
  </si>
  <si>
    <t>Portway Junior School</t>
  </si>
  <si>
    <t>E205401</t>
  </si>
  <si>
    <t>Ravensdale Infant School</t>
  </si>
  <si>
    <t>E205501</t>
  </si>
  <si>
    <t>Ravensdale Junior School</t>
  </si>
  <si>
    <t>E205601</t>
  </si>
  <si>
    <t>Redwood Primary School</t>
  </si>
  <si>
    <t>E205801</t>
  </si>
  <si>
    <t>Reigate Primary and Nursery School</t>
  </si>
  <si>
    <t>E205901</t>
  </si>
  <si>
    <t>Ridgeway Infant School</t>
  </si>
  <si>
    <t>E206001</t>
  </si>
  <si>
    <t>Roe Farm Primary School</t>
  </si>
  <si>
    <t>E206101</t>
  </si>
  <si>
    <t>Rosehill Infant and Nursery School</t>
  </si>
  <si>
    <t>E206201</t>
  </si>
  <si>
    <t>Shelton Infant School</t>
  </si>
  <si>
    <t>E206301</t>
  </si>
  <si>
    <t>Shelton Junior School</t>
  </si>
  <si>
    <t>E206401</t>
  </si>
  <si>
    <t>Silverhill Primary School</t>
  </si>
  <si>
    <t>E301101</t>
  </si>
  <si>
    <t>Sinfin Community School</t>
  </si>
  <si>
    <t>E206501</t>
  </si>
  <si>
    <t>Sinfin Primary School</t>
  </si>
  <si>
    <t>E206601</t>
  </si>
  <si>
    <t>Springfield Primary School</t>
  </si>
  <si>
    <t>E206701</t>
  </si>
  <si>
    <t>St Alban's Catholic Primary School</t>
  </si>
  <si>
    <t>E400201</t>
  </si>
  <si>
    <t>St Andrew's School</t>
  </si>
  <si>
    <t>E206801</t>
  </si>
  <si>
    <t>St Chad's Church of England (Controlled) Nursery and Infant School</t>
  </si>
  <si>
    <t>E400301</t>
  </si>
  <si>
    <t>St Clare's School</t>
  </si>
  <si>
    <t>E400401</t>
  </si>
  <si>
    <t>St Giles' School</t>
  </si>
  <si>
    <t>E207001</t>
  </si>
  <si>
    <t>St James' Church of England (Aided) Infant School and Nursery</t>
  </si>
  <si>
    <t>E207101</t>
  </si>
  <si>
    <t>St James' Church of England (Aided) Junior School</t>
  </si>
  <si>
    <t>E207301</t>
  </si>
  <si>
    <t>St Joseph's Catholic Primary School</t>
  </si>
  <si>
    <t>E400501</t>
  </si>
  <si>
    <t>St Martins School</t>
  </si>
  <si>
    <t>E207401</t>
  </si>
  <si>
    <t>St Mary's Catholic Primary School</t>
  </si>
  <si>
    <t>E207501</t>
  </si>
  <si>
    <t>St Peter's Church of England (Aided) Junior School</t>
  </si>
  <si>
    <t>E207601</t>
  </si>
  <si>
    <t>St Werburgh's Church of England (Aided) Primary School</t>
  </si>
  <si>
    <t>E100601</t>
  </si>
  <si>
    <t>Stonehill Nursery</t>
  </si>
  <si>
    <t>E204501</t>
  </si>
  <si>
    <t>Village Primary School</t>
  </si>
  <si>
    <t>E100701</t>
  </si>
  <si>
    <t>Walbrook Nursery</t>
  </si>
  <si>
    <t>E207801</t>
  </si>
  <si>
    <t>Walter Evans Church of England (Aided) Primary School</t>
  </si>
  <si>
    <t>E100801</t>
  </si>
  <si>
    <t>Whitecross Nursery School</t>
  </si>
  <si>
    <t>E207901</t>
  </si>
  <si>
    <t>Wren Park Primary School</t>
  </si>
  <si>
    <t>Primary</t>
  </si>
  <si>
    <t>Secondary</t>
  </si>
  <si>
    <t>Special</t>
  </si>
  <si>
    <t>Funding £'s</t>
  </si>
  <si>
    <t>service children £300 per pupil</t>
  </si>
  <si>
    <t>FSM £900 per Pupil</t>
  </si>
  <si>
    <t>Oct E6 Census</t>
  </si>
  <si>
    <t xml:space="preserve">Jan E6 Census </t>
  </si>
  <si>
    <t>FSM eligibility Ever 6</t>
  </si>
  <si>
    <t>Source of estimate</t>
  </si>
  <si>
    <t>2012/13 count</t>
  </si>
  <si>
    <t>Derby City School</t>
  </si>
  <si>
    <t>Academies - estimate for information only - actual numbers will be confirmed by and paid by the EFA</t>
  </si>
  <si>
    <t xml:space="preserve">Derby City looked after children £900 per pupil per annum paid as £375 Summer Term 5/12ths, £300 Autumn Term 4/12ths, £225 Spring Term 3/12ths </t>
  </si>
  <si>
    <t>Allestree Woodlands School</t>
  </si>
  <si>
    <t>Chellaston Academy</t>
  </si>
  <si>
    <t>Grampian Primary School</t>
  </si>
  <si>
    <t>Landau Forte Academy Moorhead</t>
  </si>
  <si>
    <t>Lees Brook Academy</t>
  </si>
  <si>
    <t>Saint Benedict Catholic Voluntary Academy</t>
  </si>
  <si>
    <t>St George's Catholic Voluntary Academy</t>
  </si>
  <si>
    <t>St John Fisher Catholic Voluntary Academy</t>
  </si>
  <si>
    <t>The Merrill Academy</t>
  </si>
  <si>
    <t>West Park Academy</t>
  </si>
  <si>
    <t>Wyndham Primary Academy</t>
  </si>
  <si>
    <t>Jan E6 Census</t>
  </si>
  <si>
    <t>2012/13 Count</t>
  </si>
  <si>
    <t xml:space="preserve">Looked after children £900 per pupil per annum paid as £375 Summer Term 5/12ths, £300 Autumn Term 4/12ths, £225 Spring Term 3/12ths </t>
  </si>
  <si>
    <t>Derby City Looked After Pupil funding is paid by the LA and will be based on Summer 2013, Autumn 2013 and Spring 2014 terms. Therefore schools will be notified after each census</t>
  </si>
  <si>
    <t>Derby City Looked After Pupil funding will be based on Summer 2013, Autumn 2013 and Spring 2014 terms. Therefore schools will be notified after each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</si>
</sst>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font>
      <sz val="10"/>
      <name val="Arial"/>
    </font>
    <font>
      <sz val="8"/>
      <name val="Arial"/>
      <family val="2"/>
    </font>
    <font>
      <b/>
      <sz val="10"/>
      <name val="Arial"/>
      <family val="2"/>
    </font>
    <font>
      <sz val="10"/>
      <name val="Arial"/>
      <family val="2"/>
    </font>
    <font>
      <sz val="8"/>
      <color indexed="10"/>
      <name val="Arial"/>
      <family val="2"/>
    </font>
    <font>
      <b/>
      <sz val="8"/>
      <name val="Arial"/>
      <family val="2"/>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double">
        <color indexed="64"/>
      </bottom>
      <diagonal/>
    </border>
  </borders>
  <cellStyleXfs count="1">
    <xf numFmtId="0" fontId="0" fillId="0" borderId="0"/>
  </cellStyleXfs>
  <cellXfs count="76">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0" fillId="0" borderId="0" xfId="0" applyBorder="1" applyAlignment="1">
      <alignment vertical="center"/>
    </xf>
    <xf numFmtId="0" fontId="0" fillId="0" borderId="2" xfId="0" applyFill="1" applyBorder="1" applyAlignment="1">
      <alignment horizontal="center" vertical="center"/>
    </xf>
    <xf numFmtId="0" fontId="0" fillId="0" borderId="0" xfId="0" applyFill="1" applyAlignment="1">
      <alignment vertical="center"/>
    </xf>
    <xf numFmtId="0" fontId="0" fillId="0" borderId="1"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vertical="center"/>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vertical="center"/>
    </xf>
    <xf numFmtId="0" fontId="0" fillId="0" borderId="2" xfId="0" applyBorder="1" applyAlignment="1">
      <alignment vertical="center"/>
    </xf>
    <xf numFmtId="0" fontId="0" fillId="0" borderId="4" xfId="0" applyBorder="1" applyAlignment="1">
      <alignment horizontal="center" vertical="center"/>
    </xf>
    <xf numFmtId="0" fontId="4" fillId="0" borderId="0" xfId="0" applyFont="1" applyFill="1" applyAlignment="1">
      <alignment vertical="center" wrapText="1"/>
    </xf>
    <xf numFmtId="0" fontId="3" fillId="0" borderId="2" xfId="0" applyFont="1" applyFill="1" applyBorder="1" applyAlignment="1">
      <alignment horizontal="center" vertical="center" wrapText="1"/>
    </xf>
    <xf numFmtId="0" fontId="0" fillId="0" borderId="3" xfId="0"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3" fontId="2" fillId="0" borderId="5"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0" fillId="0" borderId="0" xfId="0" applyNumberFormat="1" applyAlignment="1">
      <alignment vertical="center"/>
    </xf>
    <xf numFmtId="164" fontId="5" fillId="0" borderId="7"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4" xfId="0" applyNumberFormat="1" applyFont="1" applyBorder="1" applyAlignment="1">
      <alignment horizontal="center" vertical="center"/>
    </xf>
    <xf numFmtId="3" fontId="0" fillId="0" borderId="0" xfId="0" applyNumberFormat="1" applyAlignment="1">
      <alignment vertical="center"/>
    </xf>
    <xf numFmtId="3" fontId="1" fillId="0" borderId="0" xfId="0" applyNumberFormat="1" applyFont="1" applyAlignment="1">
      <alignment vertical="center"/>
    </xf>
    <xf numFmtId="0" fontId="3" fillId="0" borderId="0" xfId="0" applyFont="1" applyAlignment="1">
      <alignment vertical="center"/>
    </xf>
    <xf numFmtId="3" fontId="3" fillId="0" borderId="1" xfId="0" applyNumberFormat="1"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xf>
    <xf numFmtId="3" fontId="0" fillId="0" borderId="0" xfId="0" applyNumberForma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0" fontId="2" fillId="0" borderId="17" xfId="0" applyFont="1" applyBorder="1" applyAlignment="1">
      <alignment horizontal="center" vertical="center" wrapText="1" shrinkToFit="1"/>
    </xf>
    <xf numFmtId="0" fontId="2" fillId="0" borderId="18"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Fill="1" applyBorder="1" applyAlignment="1">
      <alignment horizontal="center" vertical="center" wrapText="1"/>
    </xf>
  </cellXfs>
  <cellStyles count="1">
    <cellStyle name="Normal" xfId="0" builtinId="0"/>
  </cellStyles>
  <dxfs count="18">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S105"/>
  <sheetViews>
    <sheetView showGridLines="0" tabSelected="1" view="pageLayout" zoomScaleNormal="100" workbookViewId="0">
      <selection activeCell="K2" sqref="K2"/>
    </sheetView>
  </sheetViews>
  <sheetFormatPr defaultRowHeight="12.75"/>
  <cols>
    <col min="1" max="3" width="9.140625" style="1"/>
    <col min="4" max="4" width="52.42578125" style="1" customWidth="1"/>
    <col min="5" max="5" width="18.85546875" style="1" customWidth="1"/>
    <col min="6" max="6" width="15.42578125" style="1" customWidth="1"/>
    <col min="7" max="7" width="13.5703125" style="1" customWidth="1"/>
    <col min="8" max="8" width="18.85546875" style="1" customWidth="1"/>
    <col min="9" max="9" width="15.42578125" style="1" customWidth="1"/>
    <col min="10" max="10" width="9.140625" style="1"/>
    <col min="11" max="11" width="35.7109375" style="1" customWidth="1"/>
    <col min="12" max="12" width="9.140625" style="1"/>
    <col min="13" max="14" width="9.140625" style="46"/>
    <col min="15" max="16384" width="9.140625" style="1"/>
  </cols>
  <sheetData>
    <row r="1" spans="1:19" ht="15.75" customHeight="1" thickBot="1"/>
    <row r="2" spans="1:19" ht="72" customHeight="1" thickBot="1">
      <c r="A2" s="7"/>
      <c r="B2" s="7"/>
      <c r="C2" s="7"/>
      <c r="D2" s="16"/>
      <c r="E2" s="68" t="s">
        <v>4</v>
      </c>
      <c r="F2" s="69"/>
      <c r="H2" s="68" t="s">
        <v>189</v>
      </c>
      <c r="I2" s="69"/>
      <c r="K2" s="62" t="s">
        <v>215</v>
      </c>
      <c r="M2" s="57"/>
      <c r="N2" s="57"/>
      <c r="O2" s="58"/>
      <c r="P2" s="58"/>
      <c r="Q2" s="58"/>
      <c r="R2" s="58"/>
      <c r="S2" s="58"/>
    </row>
    <row r="3" spans="1:19" s="3" customFormat="1" ht="27.75" customHeight="1">
      <c r="A3" s="70" t="s">
        <v>2</v>
      </c>
      <c r="B3" s="70" t="s">
        <v>6</v>
      </c>
      <c r="C3" s="70" t="s">
        <v>1</v>
      </c>
      <c r="D3" s="70" t="s">
        <v>197</v>
      </c>
      <c r="E3" s="63" t="s">
        <v>3</v>
      </c>
      <c r="F3" s="66" t="s">
        <v>194</v>
      </c>
      <c r="G3" s="63" t="s">
        <v>195</v>
      </c>
      <c r="H3" s="63" t="s">
        <v>190</v>
      </c>
      <c r="I3" s="66" t="s">
        <v>191</v>
      </c>
      <c r="K3" s="74" t="s">
        <v>213</v>
      </c>
      <c r="L3" s="75"/>
      <c r="M3" s="55"/>
      <c r="N3" s="55"/>
      <c r="O3" s="56"/>
      <c r="P3" s="56"/>
      <c r="Q3" s="56"/>
      <c r="R3" s="56"/>
      <c r="S3" s="56"/>
    </row>
    <row r="4" spans="1:19" s="3" customFormat="1" ht="16.5" customHeight="1">
      <c r="A4" s="71"/>
      <c r="B4" s="71"/>
      <c r="C4" s="71"/>
      <c r="D4" s="71"/>
      <c r="E4" s="63"/>
      <c r="F4" s="66"/>
      <c r="G4" s="63"/>
      <c r="H4" s="63"/>
      <c r="I4" s="66"/>
      <c r="K4" s="63"/>
      <c r="L4" s="75"/>
      <c r="M4" s="55"/>
      <c r="N4" s="55"/>
      <c r="O4" s="56"/>
      <c r="P4" s="56"/>
      <c r="Q4" s="56"/>
      <c r="R4" s="56"/>
      <c r="S4" s="56"/>
    </row>
    <row r="5" spans="1:19" s="3" customFormat="1" ht="16.5" customHeight="1" thickBot="1">
      <c r="A5" s="72"/>
      <c r="B5" s="72"/>
      <c r="C5" s="72"/>
      <c r="D5" s="72"/>
      <c r="E5" s="73"/>
      <c r="F5" s="67"/>
      <c r="G5" s="63"/>
      <c r="H5" s="73"/>
      <c r="I5" s="67"/>
      <c r="K5" s="73"/>
      <c r="L5" s="75"/>
      <c r="M5" s="55"/>
      <c r="N5" s="55"/>
      <c r="O5" s="56"/>
      <c r="P5" s="56"/>
      <c r="Q5" s="56"/>
      <c r="R5" s="56"/>
      <c r="S5" s="56"/>
    </row>
    <row r="6" spans="1:19" ht="13.5" thickBot="1">
      <c r="A6" s="8">
        <v>2400</v>
      </c>
      <c r="B6" s="18" t="s">
        <v>7</v>
      </c>
      <c r="C6" s="9" t="s">
        <v>8</v>
      </c>
      <c r="D6" s="10" t="s">
        <v>9</v>
      </c>
      <c r="E6" s="31">
        <v>0</v>
      </c>
      <c r="F6" s="49">
        <v>200</v>
      </c>
      <c r="G6" s="1" t="s">
        <v>192</v>
      </c>
      <c r="H6" s="34">
        <f>E6*300</f>
        <v>0</v>
      </c>
      <c r="I6" s="35">
        <f>F6*900</f>
        <v>180000</v>
      </c>
      <c r="M6" s="57"/>
      <c r="N6" s="57"/>
      <c r="O6" s="58"/>
      <c r="P6" s="57"/>
      <c r="Q6" s="59"/>
      <c r="R6" s="58"/>
      <c r="S6" s="58"/>
    </row>
    <row r="7" spans="1:19" ht="13.5" thickBot="1">
      <c r="A7" s="11">
        <v>2443</v>
      </c>
      <c r="B7" s="15" t="s">
        <v>7</v>
      </c>
      <c r="C7" s="12" t="s">
        <v>11</v>
      </c>
      <c r="D7" s="13" t="s">
        <v>12</v>
      </c>
      <c r="E7" s="17">
        <v>0</v>
      </c>
      <c r="F7" s="49">
        <v>64</v>
      </c>
      <c r="G7" s="1" t="s">
        <v>192</v>
      </c>
      <c r="H7" s="34">
        <f t="shared" ref="H7:H70" si="0">E7*300</f>
        <v>0</v>
      </c>
      <c r="I7" s="35">
        <f t="shared" ref="I7:I70" si="1">F7*900</f>
        <v>57600</v>
      </c>
      <c r="M7" s="57"/>
      <c r="N7" s="57"/>
      <c r="O7" s="58"/>
      <c r="P7" s="57"/>
      <c r="Q7" s="59"/>
      <c r="R7" s="58"/>
      <c r="S7" s="58"/>
    </row>
    <row r="8" spans="1:19" ht="13.5" thickBot="1">
      <c r="A8" s="11">
        <v>2442</v>
      </c>
      <c r="B8" s="15" t="s">
        <v>7</v>
      </c>
      <c r="C8" s="12" t="s">
        <v>13</v>
      </c>
      <c r="D8" s="13" t="s">
        <v>14</v>
      </c>
      <c r="E8" s="17">
        <v>0</v>
      </c>
      <c r="F8" s="49">
        <v>112</v>
      </c>
      <c r="G8" s="1" t="s">
        <v>192</v>
      </c>
      <c r="H8" s="34">
        <f t="shared" si="0"/>
        <v>0</v>
      </c>
      <c r="I8" s="35">
        <f t="shared" si="1"/>
        <v>100800</v>
      </c>
      <c r="M8" s="57"/>
      <c r="N8" s="57"/>
      <c r="O8" s="58"/>
      <c r="P8" s="57"/>
      <c r="Q8" s="59"/>
      <c r="R8" s="58"/>
      <c r="S8" s="58"/>
    </row>
    <row r="9" spans="1:19" ht="13.5" thickBot="1">
      <c r="A9" s="11">
        <v>2629</v>
      </c>
      <c r="B9" s="15" t="s">
        <v>7</v>
      </c>
      <c r="C9" s="12" t="s">
        <v>15</v>
      </c>
      <c r="D9" s="13" t="s">
        <v>16</v>
      </c>
      <c r="E9" s="17">
        <v>0</v>
      </c>
      <c r="F9" s="49">
        <v>123</v>
      </c>
      <c r="G9" s="1" t="s">
        <v>192</v>
      </c>
      <c r="H9" s="34">
        <f t="shared" si="0"/>
        <v>0</v>
      </c>
      <c r="I9" s="35">
        <f t="shared" si="1"/>
        <v>110700</v>
      </c>
      <c r="M9" s="57"/>
      <c r="N9" s="57"/>
      <c r="O9" s="58"/>
      <c r="P9" s="57"/>
      <c r="Q9" s="59"/>
      <c r="R9" s="58"/>
      <c r="S9" s="58"/>
    </row>
    <row r="10" spans="1:19" ht="13.5" thickBot="1">
      <c r="A10" s="11">
        <v>2509</v>
      </c>
      <c r="B10" s="15" t="s">
        <v>7</v>
      </c>
      <c r="C10" s="12" t="s">
        <v>17</v>
      </c>
      <c r="D10" s="13" t="s">
        <v>18</v>
      </c>
      <c r="E10" s="17">
        <v>1</v>
      </c>
      <c r="F10" s="49">
        <v>51</v>
      </c>
      <c r="G10" s="1" t="s">
        <v>192</v>
      </c>
      <c r="H10" s="34">
        <f t="shared" si="0"/>
        <v>300</v>
      </c>
      <c r="I10" s="35">
        <f t="shared" si="1"/>
        <v>45900</v>
      </c>
      <c r="M10" s="57"/>
      <c r="N10" s="57"/>
      <c r="O10" s="58"/>
      <c r="P10" s="57"/>
      <c r="Q10" s="59"/>
      <c r="R10" s="58"/>
      <c r="S10" s="58"/>
    </row>
    <row r="11" spans="1:19" s="3" customFormat="1" ht="14.25" customHeight="1" thickBot="1">
      <c r="A11" s="11">
        <v>1014</v>
      </c>
      <c r="B11" s="15" t="s">
        <v>19</v>
      </c>
      <c r="C11" s="12" t="s">
        <v>20</v>
      </c>
      <c r="D11" s="13" t="s">
        <v>21</v>
      </c>
      <c r="E11" s="17">
        <v>0</v>
      </c>
      <c r="F11" s="17">
        <v>0</v>
      </c>
      <c r="G11" s="1" t="s">
        <v>192</v>
      </c>
      <c r="H11" s="34">
        <f t="shared" si="0"/>
        <v>0</v>
      </c>
      <c r="I11" s="35">
        <f t="shared" si="1"/>
        <v>0</v>
      </c>
      <c r="M11" s="57"/>
      <c r="N11" s="57"/>
      <c r="O11" s="56"/>
      <c r="P11" s="57"/>
      <c r="Q11" s="59"/>
      <c r="R11" s="56"/>
      <c r="S11" s="56"/>
    </row>
    <row r="12" spans="1:19" ht="12.75" customHeight="1" thickBot="1">
      <c r="A12" s="11">
        <v>2005</v>
      </c>
      <c r="B12" s="15" t="s">
        <v>7</v>
      </c>
      <c r="C12" s="12" t="s">
        <v>22</v>
      </c>
      <c r="D12" s="13" t="s">
        <v>23</v>
      </c>
      <c r="E12" s="17">
        <v>0</v>
      </c>
      <c r="F12" s="49">
        <v>161</v>
      </c>
      <c r="G12" s="1" t="s">
        <v>192</v>
      </c>
      <c r="H12" s="34">
        <f t="shared" si="0"/>
        <v>0</v>
      </c>
      <c r="I12" s="35">
        <f t="shared" si="1"/>
        <v>144900</v>
      </c>
      <c r="M12" s="57"/>
      <c r="N12" s="57"/>
      <c r="O12" s="58"/>
      <c r="P12" s="57"/>
      <c r="Q12" s="59"/>
      <c r="R12" s="58"/>
      <c r="S12" s="58"/>
    </row>
    <row r="13" spans="1:19" ht="13.5" thickBot="1">
      <c r="A13" s="15">
        <v>2464</v>
      </c>
      <c r="B13" s="15" t="s">
        <v>7</v>
      </c>
      <c r="C13" s="6" t="s">
        <v>24</v>
      </c>
      <c r="D13" s="14" t="s">
        <v>25</v>
      </c>
      <c r="E13" s="17">
        <v>0</v>
      </c>
      <c r="F13" s="49">
        <v>57</v>
      </c>
      <c r="G13" s="1" t="s">
        <v>192</v>
      </c>
      <c r="H13" s="34">
        <f t="shared" si="0"/>
        <v>0</v>
      </c>
      <c r="I13" s="35">
        <f t="shared" si="1"/>
        <v>51300</v>
      </c>
      <c r="M13" s="57"/>
      <c r="N13" s="57"/>
      <c r="O13" s="58"/>
      <c r="P13" s="57"/>
      <c r="Q13" s="59"/>
      <c r="R13" s="58"/>
      <c r="S13" s="58"/>
    </row>
    <row r="14" spans="1:19" ht="12.75" customHeight="1" thickBot="1">
      <c r="A14" s="15">
        <v>2004</v>
      </c>
      <c r="B14" s="15" t="s">
        <v>7</v>
      </c>
      <c r="C14" s="12" t="s">
        <v>26</v>
      </c>
      <c r="D14" s="13" t="s">
        <v>27</v>
      </c>
      <c r="E14" s="17">
        <v>0</v>
      </c>
      <c r="F14" s="49">
        <v>163</v>
      </c>
      <c r="G14" s="1" t="s">
        <v>192</v>
      </c>
      <c r="H14" s="34">
        <f t="shared" si="0"/>
        <v>0</v>
      </c>
      <c r="I14" s="35">
        <f t="shared" si="1"/>
        <v>146700</v>
      </c>
      <c r="M14" s="57"/>
      <c r="N14" s="57"/>
      <c r="O14" s="58"/>
      <c r="P14" s="57"/>
      <c r="Q14" s="59"/>
      <c r="R14" s="58"/>
      <c r="S14" s="58"/>
    </row>
    <row r="15" spans="1:19" ht="13.5" thickBot="1">
      <c r="A15" s="11">
        <v>2405</v>
      </c>
      <c r="B15" s="15" t="s">
        <v>7</v>
      </c>
      <c r="C15" s="12" t="s">
        <v>28</v>
      </c>
      <c r="D15" s="13" t="s">
        <v>29</v>
      </c>
      <c r="E15" s="17">
        <v>0</v>
      </c>
      <c r="F15" s="49">
        <v>109</v>
      </c>
      <c r="G15" s="1" t="s">
        <v>192</v>
      </c>
      <c r="H15" s="34">
        <f t="shared" si="0"/>
        <v>0</v>
      </c>
      <c r="I15" s="35">
        <f t="shared" si="1"/>
        <v>98100</v>
      </c>
      <c r="M15" s="57"/>
      <c r="N15" s="57"/>
      <c r="O15" s="58"/>
      <c r="P15" s="57"/>
      <c r="Q15" s="59"/>
      <c r="R15" s="58"/>
      <c r="S15" s="58"/>
    </row>
    <row r="16" spans="1:19" ht="13.5" thickBot="1">
      <c r="A16" s="11">
        <v>4177</v>
      </c>
      <c r="B16" s="15" t="s">
        <v>10</v>
      </c>
      <c r="C16" s="12" t="s">
        <v>30</v>
      </c>
      <c r="D16" s="13" t="s">
        <v>31</v>
      </c>
      <c r="E16" s="17">
        <v>0</v>
      </c>
      <c r="F16" s="49">
        <v>279</v>
      </c>
      <c r="G16" s="1" t="s">
        <v>192</v>
      </c>
      <c r="H16" s="34">
        <f t="shared" si="0"/>
        <v>0</v>
      </c>
      <c r="I16" s="35">
        <f t="shared" si="1"/>
        <v>251100</v>
      </c>
      <c r="M16" s="57"/>
      <c r="N16" s="57"/>
      <c r="O16" s="58"/>
      <c r="P16" s="57"/>
      <c r="Q16" s="59"/>
      <c r="R16" s="58"/>
      <c r="S16" s="58"/>
    </row>
    <row r="17" spans="1:19" ht="13.5" thickBot="1">
      <c r="A17" s="11">
        <v>3525</v>
      </c>
      <c r="B17" s="15" t="s">
        <v>7</v>
      </c>
      <c r="C17" s="12" t="s">
        <v>32</v>
      </c>
      <c r="D17" s="13" t="s">
        <v>33</v>
      </c>
      <c r="E17" s="17">
        <v>0</v>
      </c>
      <c r="F17" s="49">
        <v>63</v>
      </c>
      <c r="G17" s="1" t="s">
        <v>192</v>
      </c>
      <c r="H17" s="34">
        <f t="shared" si="0"/>
        <v>0</v>
      </c>
      <c r="I17" s="35">
        <f t="shared" si="1"/>
        <v>56700</v>
      </c>
      <c r="M17" s="57"/>
      <c r="N17" s="57"/>
      <c r="O17" s="58"/>
      <c r="P17" s="57"/>
      <c r="Q17" s="59"/>
      <c r="R17" s="58"/>
      <c r="S17" s="58"/>
    </row>
    <row r="18" spans="1:19" ht="13.5" thickBot="1">
      <c r="A18" s="11">
        <v>5201</v>
      </c>
      <c r="B18" s="15" t="s">
        <v>7</v>
      </c>
      <c r="C18" s="12" t="s">
        <v>34</v>
      </c>
      <c r="D18" s="13" t="s">
        <v>35</v>
      </c>
      <c r="E18" s="17">
        <v>0</v>
      </c>
      <c r="F18" s="49">
        <v>56</v>
      </c>
      <c r="G18" s="1" t="s">
        <v>192</v>
      </c>
      <c r="H18" s="34">
        <f t="shared" si="0"/>
        <v>0</v>
      </c>
      <c r="I18" s="35">
        <f t="shared" si="1"/>
        <v>50400</v>
      </c>
      <c r="M18" s="57"/>
      <c r="N18" s="57"/>
      <c r="O18" s="58"/>
      <c r="P18" s="57"/>
      <c r="Q18" s="59"/>
      <c r="R18" s="58"/>
      <c r="S18" s="58"/>
    </row>
    <row r="19" spans="1:19" ht="13.5" thickBot="1">
      <c r="A19" s="11">
        <v>2433</v>
      </c>
      <c r="B19" s="15" t="s">
        <v>7</v>
      </c>
      <c r="C19" s="12" t="s">
        <v>36</v>
      </c>
      <c r="D19" s="13" t="s">
        <v>37</v>
      </c>
      <c r="E19" s="17">
        <v>0</v>
      </c>
      <c r="F19" s="49">
        <v>55</v>
      </c>
      <c r="G19" s="1" t="s">
        <v>193</v>
      </c>
      <c r="H19" s="34">
        <f t="shared" si="0"/>
        <v>0</v>
      </c>
      <c r="I19" s="35">
        <f t="shared" si="1"/>
        <v>49500</v>
      </c>
      <c r="M19" s="57"/>
      <c r="N19" s="57"/>
      <c r="O19" s="58"/>
      <c r="P19" s="57"/>
      <c r="Q19" s="59"/>
      <c r="R19" s="58"/>
      <c r="S19" s="58"/>
    </row>
    <row r="20" spans="1:19" ht="13.5" thickBot="1">
      <c r="A20" s="11">
        <v>2432</v>
      </c>
      <c r="B20" s="15" t="s">
        <v>7</v>
      </c>
      <c r="C20" s="12" t="s">
        <v>38</v>
      </c>
      <c r="D20" s="13" t="s">
        <v>39</v>
      </c>
      <c r="E20" s="17">
        <v>0</v>
      </c>
      <c r="F20" s="49">
        <v>103</v>
      </c>
      <c r="G20" s="1" t="s">
        <v>192</v>
      </c>
      <c r="H20" s="34">
        <f t="shared" si="0"/>
        <v>0</v>
      </c>
      <c r="I20" s="35">
        <f t="shared" si="1"/>
        <v>92700</v>
      </c>
      <c r="M20" s="57"/>
      <c r="N20" s="57"/>
      <c r="O20" s="58"/>
      <c r="P20" s="57"/>
      <c r="Q20" s="59"/>
      <c r="R20" s="58"/>
      <c r="S20" s="58"/>
    </row>
    <row r="21" spans="1:19" ht="13.5" thickBot="1">
      <c r="A21" s="11">
        <v>2446</v>
      </c>
      <c r="B21" s="15" t="s">
        <v>7</v>
      </c>
      <c r="C21" s="12" t="s">
        <v>40</v>
      </c>
      <c r="D21" s="13" t="s">
        <v>41</v>
      </c>
      <c r="E21" s="17">
        <v>0</v>
      </c>
      <c r="F21" s="49">
        <v>50</v>
      </c>
      <c r="G21" s="1" t="s">
        <v>192</v>
      </c>
      <c r="H21" s="34">
        <f t="shared" si="0"/>
        <v>0</v>
      </c>
      <c r="I21" s="35">
        <f t="shared" si="1"/>
        <v>45000</v>
      </c>
      <c r="M21" s="57"/>
      <c r="N21" s="57"/>
      <c r="O21" s="58"/>
      <c r="P21" s="57"/>
      <c r="Q21" s="59"/>
      <c r="R21" s="58"/>
      <c r="S21" s="58"/>
    </row>
    <row r="22" spans="1:19" ht="13.5" thickBot="1">
      <c r="A22" s="11">
        <v>2447</v>
      </c>
      <c r="B22" s="15" t="s">
        <v>7</v>
      </c>
      <c r="C22" s="12" t="s">
        <v>42</v>
      </c>
      <c r="D22" s="13" t="s">
        <v>43</v>
      </c>
      <c r="E22" s="17">
        <v>0</v>
      </c>
      <c r="F22" s="49">
        <v>92</v>
      </c>
      <c r="G22" s="1" t="s">
        <v>192</v>
      </c>
      <c r="H22" s="34">
        <f t="shared" si="0"/>
        <v>0</v>
      </c>
      <c r="I22" s="35">
        <f t="shared" si="1"/>
        <v>82800</v>
      </c>
      <c r="M22" s="57"/>
      <c r="N22" s="57"/>
      <c r="O22" s="58"/>
      <c r="P22" s="57"/>
      <c r="Q22" s="59"/>
      <c r="R22" s="58"/>
      <c r="S22" s="58"/>
    </row>
    <row r="23" spans="1:19" ht="13.5" thickBot="1">
      <c r="A23" s="11">
        <v>2512</v>
      </c>
      <c r="B23" s="15" t="s">
        <v>7</v>
      </c>
      <c r="C23" s="12" t="s">
        <v>44</v>
      </c>
      <c r="D23" s="13" t="s">
        <v>45</v>
      </c>
      <c r="E23" s="17">
        <v>0</v>
      </c>
      <c r="F23" s="49">
        <v>31</v>
      </c>
      <c r="G23" s="1" t="s">
        <v>192</v>
      </c>
      <c r="H23" s="34">
        <f t="shared" si="0"/>
        <v>0</v>
      </c>
      <c r="I23" s="35">
        <f t="shared" si="1"/>
        <v>27900</v>
      </c>
      <c r="M23" s="57"/>
      <c r="N23" s="57"/>
      <c r="O23" s="58"/>
      <c r="P23" s="57"/>
      <c r="Q23" s="59"/>
      <c r="R23" s="58"/>
      <c r="S23" s="58"/>
    </row>
    <row r="24" spans="1:19" ht="13.5" thickBot="1">
      <c r="A24" s="11">
        <v>2456</v>
      </c>
      <c r="B24" s="15" t="s">
        <v>7</v>
      </c>
      <c r="C24" s="12" t="s">
        <v>46</v>
      </c>
      <c r="D24" s="13" t="s">
        <v>47</v>
      </c>
      <c r="E24" s="17">
        <v>0</v>
      </c>
      <c r="F24" s="49">
        <v>15</v>
      </c>
      <c r="G24" s="1" t="s">
        <v>192</v>
      </c>
      <c r="H24" s="34">
        <f t="shared" si="0"/>
        <v>0</v>
      </c>
      <c r="I24" s="35">
        <f t="shared" si="1"/>
        <v>13500</v>
      </c>
      <c r="M24" s="57"/>
      <c r="N24" s="57"/>
      <c r="O24" s="58"/>
      <c r="P24" s="57"/>
      <c r="Q24" s="59"/>
      <c r="R24" s="58"/>
      <c r="S24" s="58"/>
    </row>
    <row r="25" spans="1:19" ht="13.5" thickBot="1">
      <c r="A25" s="11">
        <v>1017</v>
      </c>
      <c r="B25" s="15" t="s">
        <v>19</v>
      </c>
      <c r="C25" s="12" t="s">
        <v>48</v>
      </c>
      <c r="D25" s="13" t="s">
        <v>49</v>
      </c>
      <c r="E25" s="17">
        <v>0</v>
      </c>
      <c r="F25" s="30">
        <v>0</v>
      </c>
      <c r="G25" s="1" t="s">
        <v>192</v>
      </c>
      <c r="H25" s="34">
        <f t="shared" si="0"/>
        <v>0</v>
      </c>
      <c r="I25" s="35">
        <f t="shared" si="1"/>
        <v>0</v>
      </c>
      <c r="M25" s="57"/>
      <c r="N25" s="57"/>
      <c r="O25" s="58"/>
      <c r="P25" s="57"/>
      <c r="Q25" s="59"/>
      <c r="R25" s="58"/>
      <c r="S25" s="58"/>
    </row>
    <row r="26" spans="1:19" s="3" customFormat="1" ht="13.5" thickBot="1">
      <c r="A26" s="11">
        <v>2449</v>
      </c>
      <c r="B26" s="15" t="s">
        <v>7</v>
      </c>
      <c r="C26" s="12" t="s">
        <v>50</v>
      </c>
      <c r="D26" s="13" t="s">
        <v>51</v>
      </c>
      <c r="E26" s="17">
        <v>0</v>
      </c>
      <c r="F26" s="49">
        <v>68</v>
      </c>
      <c r="G26" s="1" t="s">
        <v>192</v>
      </c>
      <c r="H26" s="34">
        <f t="shared" si="0"/>
        <v>0</v>
      </c>
      <c r="I26" s="35">
        <f t="shared" si="1"/>
        <v>61200</v>
      </c>
      <c r="M26" s="57"/>
      <c r="N26" s="57"/>
      <c r="O26" s="56"/>
      <c r="P26" s="57"/>
      <c r="Q26" s="59"/>
      <c r="R26" s="56"/>
      <c r="S26" s="56"/>
    </row>
    <row r="27" spans="1:19" ht="13.5" thickBot="1">
      <c r="A27" s="11">
        <v>2448</v>
      </c>
      <c r="B27" s="15" t="s">
        <v>7</v>
      </c>
      <c r="C27" s="12" t="s">
        <v>52</v>
      </c>
      <c r="D27" s="13" t="s">
        <v>53</v>
      </c>
      <c r="E27" s="17">
        <v>0</v>
      </c>
      <c r="F27" s="49">
        <v>96</v>
      </c>
      <c r="G27" s="1" t="s">
        <v>192</v>
      </c>
      <c r="H27" s="34">
        <f t="shared" si="0"/>
        <v>0</v>
      </c>
      <c r="I27" s="35">
        <f t="shared" si="1"/>
        <v>86400</v>
      </c>
      <c r="M27" s="57"/>
      <c r="N27" s="57"/>
      <c r="O27" s="58"/>
      <c r="P27" s="57"/>
      <c r="Q27" s="59"/>
      <c r="R27" s="58"/>
      <c r="S27" s="58"/>
    </row>
    <row r="28" spans="1:19" ht="13.5" thickBot="1">
      <c r="A28" s="11">
        <v>1006</v>
      </c>
      <c r="B28" s="15" t="s">
        <v>19</v>
      </c>
      <c r="C28" s="12" t="s">
        <v>54</v>
      </c>
      <c r="D28" s="13" t="s">
        <v>55</v>
      </c>
      <c r="E28" s="17">
        <v>0</v>
      </c>
      <c r="F28" s="30">
        <v>0</v>
      </c>
      <c r="G28" s="1" t="s">
        <v>192</v>
      </c>
      <c r="H28" s="34">
        <f t="shared" si="0"/>
        <v>0</v>
      </c>
      <c r="I28" s="35">
        <f t="shared" si="1"/>
        <v>0</v>
      </c>
      <c r="M28" s="57"/>
      <c r="N28" s="57"/>
      <c r="O28" s="58"/>
      <c r="P28" s="57"/>
      <c r="Q28" s="59"/>
      <c r="R28" s="58"/>
      <c r="S28" s="58"/>
    </row>
    <row r="29" spans="1:19" s="3" customFormat="1" ht="13.5" thickBot="1">
      <c r="A29" s="11">
        <v>2467</v>
      </c>
      <c r="B29" s="15" t="s">
        <v>7</v>
      </c>
      <c r="C29" s="12" t="s">
        <v>56</v>
      </c>
      <c r="D29" s="13" t="s">
        <v>57</v>
      </c>
      <c r="E29" s="17">
        <v>0</v>
      </c>
      <c r="F29" s="49">
        <v>102</v>
      </c>
      <c r="G29" s="1" t="s">
        <v>192</v>
      </c>
      <c r="H29" s="34">
        <f t="shared" si="0"/>
        <v>0</v>
      </c>
      <c r="I29" s="35">
        <f t="shared" si="1"/>
        <v>91800</v>
      </c>
      <c r="M29" s="57"/>
      <c r="N29" s="57"/>
      <c r="O29" s="56"/>
      <c r="P29" s="57"/>
      <c r="Q29" s="59"/>
      <c r="R29" s="56"/>
      <c r="S29" s="56"/>
    </row>
    <row r="30" spans="1:19" ht="13.5" thickBot="1">
      <c r="A30" s="11">
        <v>2455</v>
      </c>
      <c r="B30" s="15" t="s">
        <v>7</v>
      </c>
      <c r="C30" s="12" t="s">
        <v>58</v>
      </c>
      <c r="D30" s="13" t="s">
        <v>59</v>
      </c>
      <c r="E30" s="17">
        <v>0</v>
      </c>
      <c r="F30" s="49">
        <v>44</v>
      </c>
      <c r="G30" s="1" t="s">
        <v>193</v>
      </c>
      <c r="H30" s="34">
        <f t="shared" si="0"/>
        <v>0</v>
      </c>
      <c r="I30" s="35">
        <f t="shared" si="1"/>
        <v>39600</v>
      </c>
      <c r="M30" s="57"/>
      <c r="N30" s="57"/>
      <c r="O30" s="59"/>
      <c r="P30" s="57"/>
      <c r="Q30" s="59"/>
      <c r="R30" s="58"/>
      <c r="S30" s="58"/>
    </row>
    <row r="31" spans="1:19" ht="13.5" thickBot="1">
      <c r="A31" s="11">
        <v>5203</v>
      </c>
      <c r="B31" s="15" t="s">
        <v>7</v>
      </c>
      <c r="C31" s="12" t="s">
        <v>60</v>
      </c>
      <c r="D31" s="13" t="s">
        <v>61</v>
      </c>
      <c r="E31" s="17">
        <v>0</v>
      </c>
      <c r="F31" s="49">
        <v>86</v>
      </c>
      <c r="G31" s="1" t="s">
        <v>192</v>
      </c>
      <c r="H31" s="34">
        <f t="shared" si="0"/>
        <v>0</v>
      </c>
      <c r="I31" s="35">
        <f t="shared" si="1"/>
        <v>77400</v>
      </c>
      <c r="M31" s="57"/>
      <c r="N31" s="57"/>
      <c r="O31" s="58"/>
      <c r="P31" s="57"/>
      <c r="Q31" s="59"/>
      <c r="R31" s="58"/>
      <c r="S31" s="58"/>
    </row>
    <row r="32" spans="1:19" ht="13.5" thickBot="1">
      <c r="A32" s="11">
        <v>2451</v>
      </c>
      <c r="B32" s="15" t="s">
        <v>7</v>
      </c>
      <c r="C32" s="12" t="s">
        <v>62</v>
      </c>
      <c r="D32" s="13" t="s">
        <v>63</v>
      </c>
      <c r="E32" s="17">
        <v>1</v>
      </c>
      <c r="F32" s="49">
        <v>90</v>
      </c>
      <c r="G32" s="1" t="s">
        <v>192</v>
      </c>
      <c r="H32" s="34">
        <f t="shared" si="0"/>
        <v>300</v>
      </c>
      <c r="I32" s="35">
        <f t="shared" si="1"/>
        <v>81000</v>
      </c>
      <c r="M32" s="57"/>
      <c r="N32" s="57"/>
      <c r="O32" s="58"/>
      <c r="P32" s="57"/>
      <c r="Q32" s="59"/>
      <c r="R32" s="58"/>
      <c r="S32" s="58"/>
    </row>
    <row r="33" spans="1:19" ht="13.5" thickBot="1">
      <c r="A33" s="11">
        <v>4608</v>
      </c>
      <c r="B33" s="15" t="s">
        <v>10</v>
      </c>
      <c r="C33" s="12" t="s">
        <v>64</v>
      </c>
      <c r="D33" s="13" t="s">
        <v>65</v>
      </c>
      <c r="E33" s="17">
        <v>0</v>
      </c>
      <c r="F33" s="49">
        <v>330</v>
      </c>
      <c r="G33" s="1" t="s">
        <v>192</v>
      </c>
      <c r="H33" s="34">
        <f t="shared" si="0"/>
        <v>0</v>
      </c>
      <c r="I33" s="35">
        <f t="shared" si="1"/>
        <v>297000</v>
      </c>
      <c r="M33" s="57"/>
      <c r="N33" s="57"/>
      <c r="O33" s="58"/>
      <c r="P33" s="57"/>
      <c r="Q33" s="59"/>
      <c r="R33" s="58"/>
      <c r="S33" s="58"/>
    </row>
    <row r="34" spans="1:19" ht="13.5" thickBot="1">
      <c r="A34" s="11">
        <v>2409</v>
      </c>
      <c r="B34" s="15" t="s">
        <v>7</v>
      </c>
      <c r="C34" s="12" t="s">
        <v>66</v>
      </c>
      <c r="D34" s="13" t="s">
        <v>67</v>
      </c>
      <c r="E34" s="17">
        <v>0</v>
      </c>
      <c r="F34" s="49">
        <v>165</v>
      </c>
      <c r="G34" s="1" t="s">
        <v>192</v>
      </c>
      <c r="H34" s="34">
        <f t="shared" si="0"/>
        <v>0</v>
      </c>
      <c r="I34" s="35">
        <f t="shared" si="1"/>
        <v>148500</v>
      </c>
      <c r="M34" s="57"/>
      <c r="N34" s="57"/>
      <c r="O34" s="58"/>
      <c r="P34" s="57"/>
      <c r="Q34" s="59"/>
      <c r="R34" s="58"/>
      <c r="S34" s="58"/>
    </row>
    <row r="35" spans="1:19" ht="13.5" thickBot="1">
      <c r="A35" s="11">
        <v>4178</v>
      </c>
      <c r="B35" s="15" t="s">
        <v>10</v>
      </c>
      <c r="C35" s="12" t="s">
        <v>68</v>
      </c>
      <c r="D35" s="13" t="s">
        <v>69</v>
      </c>
      <c r="E35" s="17">
        <v>0</v>
      </c>
      <c r="F35" s="49">
        <v>462</v>
      </c>
      <c r="G35" s="1" t="s">
        <v>192</v>
      </c>
      <c r="H35" s="34">
        <f t="shared" si="0"/>
        <v>0</v>
      </c>
      <c r="I35" s="35">
        <f t="shared" si="1"/>
        <v>415800</v>
      </c>
      <c r="M35" s="57"/>
      <c r="N35" s="57"/>
      <c r="O35" s="58"/>
      <c r="P35" s="57"/>
      <c r="Q35" s="59"/>
      <c r="R35" s="58"/>
      <c r="S35" s="58"/>
    </row>
    <row r="36" spans="1:19" ht="13.5" thickBot="1">
      <c r="A36" s="11">
        <v>2619</v>
      </c>
      <c r="B36" s="15" t="s">
        <v>7</v>
      </c>
      <c r="C36" s="12" t="s">
        <v>70</v>
      </c>
      <c r="D36" s="13" t="s">
        <v>71</v>
      </c>
      <c r="E36" s="17">
        <v>0</v>
      </c>
      <c r="F36" s="49">
        <v>126</v>
      </c>
      <c r="G36" s="1" t="s">
        <v>192</v>
      </c>
      <c r="H36" s="34">
        <f t="shared" si="0"/>
        <v>0</v>
      </c>
      <c r="I36" s="35">
        <f t="shared" si="1"/>
        <v>113400</v>
      </c>
      <c r="M36" s="57"/>
      <c r="N36" s="57"/>
      <c r="O36" s="58"/>
      <c r="P36" s="57"/>
      <c r="Q36" s="59"/>
      <c r="R36" s="58"/>
      <c r="S36" s="58"/>
    </row>
    <row r="37" spans="1:19" ht="13.5" thickBot="1">
      <c r="A37" s="11">
        <v>2518</v>
      </c>
      <c r="B37" s="15" t="s">
        <v>7</v>
      </c>
      <c r="C37" s="12" t="s">
        <v>72</v>
      </c>
      <c r="D37" s="13" t="s">
        <v>73</v>
      </c>
      <c r="E37" s="17">
        <v>0</v>
      </c>
      <c r="F37" s="49">
        <v>136</v>
      </c>
      <c r="G37" s="1" t="s">
        <v>193</v>
      </c>
      <c r="H37" s="34">
        <f t="shared" si="0"/>
        <v>0</v>
      </c>
      <c r="I37" s="35">
        <f t="shared" si="1"/>
        <v>122400</v>
      </c>
      <c r="M37" s="57"/>
      <c r="N37" s="57"/>
      <c r="O37" s="58"/>
      <c r="P37" s="57"/>
      <c r="Q37" s="59"/>
      <c r="R37" s="58"/>
      <c r="S37" s="58"/>
    </row>
    <row r="38" spans="1:19" ht="13.5" thickBot="1">
      <c r="A38" s="11">
        <v>2457</v>
      </c>
      <c r="B38" s="15" t="s">
        <v>7</v>
      </c>
      <c r="C38" s="12" t="s">
        <v>74</v>
      </c>
      <c r="D38" s="13" t="s">
        <v>75</v>
      </c>
      <c r="E38" s="17">
        <v>0</v>
      </c>
      <c r="F38" s="49">
        <v>86</v>
      </c>
      <c r="G38" s="1" t="s">
        <v>192</v>
      </c>
      <c r="H38" s="34">
        <f t="shared" si="0"/>
        <v>0</v>
      </c>
      <c r="I38" s="35">
        <f t="shared" si="1"/>
        <v>77400</v>
      </c>
      <c r="M38" s="57"/>
      <c r="N38" s="57"/>
      <c r="O38" s="58"/>
      <c r="P38" s="57"/>
      <c r="Q38" s="59"/>
      <c r="R38" s="58"/>
      <c r="S38" s="58"/>
    </row>
    <row r="39" spans="1:19" ht="13.5" thickBot="1">
      <c r="A39" s="11">
        <v>2002</v>
      </c>
      <c r="B39" s="15" t="s">
        <v>7</v>
      </c>
      <c r="C39" s="12" t="s">
        <v>76</v>
      </c>
      <c r="D39" s="13" t="s">
        <v>77</v>
      </c>
      <c r="E39" s="17">
        <v>0</v>
      </c>
      <c r="F39" s="49">
        <v>43</v>
      </c>
      <c r="G39" s="1" t="s">
        <v>192</v>
      </c>
      <c r="H39" s="34">
        <f t="shared" si="0"/>
        <v>0</v>
      </c>
      <c r="I39" s="35">
        <f t="shared" si="1"/>
        <v>38700</v>
      </c>
      <c r="M39" s="57"/>
      <c r="N39" s="57"/>
      <c r="O39" s="58"/>
      <c r="P39" s="57"/>
      <c r="Q39" s="59"/>
      <c r="R39" s="58"/>
      <c r="S39" s="58"/>
    </row>
    <row r="40" spans="1:19" ht="13.5" thickBot="1">
      <c r="A40" s="11">
        <v>3544</v>
      </c>
      <c r="B40" s="15" t="s">
        <v>7</v>
      </c>
      <c r="C40" s="12" t="s">
        <v>78</v>
      </c>
      <c r="D40" s="13" t="s">
        <v>79</v>
      </c>
      <c r="E40" s="17">
        <v>0</v>
      </c>
      <c r="F40" s="49">
        <v>194</v>
      </c>
      <c r="G40" s="1" t="s">
        <v>193</v>
      </c>
      <c r="H40" s="34">
        <f t="shared" si="0"/>
        <v>0</v>
      </c>
      <c r="I40" s="35">
        <f t="shared" si="1"/>
        <v>174600</v>
      </c>
      <c r="M40" s="57"/>
      <c r="N40" s="57"/>
      <c r="O40" s="59"/>
      <c r="P40" s="57"/>
      <c r="Q40" s="59"/>
      <c r="R40" s="58"/>
      <c r="S40" s="58"/>
    </row>
    <row r="41" spans="1:19" ht="13.5" thickBot="1">
      <c r="A41" s="11">
        <v>1008</v>
      </c>
      <c r="B41" s="15" t="s">
        <v>19</v>
      </c>
      <c r="C41" s="12" t="s">
        <v>80</v>
      </c>
      <c r="D41" s="13" t="s">
        <v>81</v>
      </c>
      <c r="E41" s="17">
        <v>0</v>
      </c>
      <c r="F41" s="30">
        <v>0</v>
      </c>
      <c r="G41" s="1" t="s">
        <v>192</v>
      </c>
      <c r="H41" s="34">
        <f t="shared" si="0"/>
        <v>0</v>
      </c>
      <c r="I41" s="35">
        <f t="shared" si="1"/>
        <v>0</v>
      </c>
      <c r="M41" s="57"/>
      <c r="N41" s="57"/>
      <c r="O41" s="58"/>
      <c r="P41" s="57"/>
      <c r="Q41" s="59"/>
      <c r="R41" s="58"/>
      <c r="S41" s="58"/>
    </row>
    <row r="42" spans="1:19" ht="13.5" thickBot="1">
      <c r="A42" s="11">
        <v>2006</v>
      </c>
      <c r="B42" s="15" t="s">
        <v>7</v>
      </c>
      <c r="C42" s="12" t="s">
        <v>82</v>
      </c>
      <c r="D42" s="13" t="s">
        <v>83</v>
      </c>
      <c r="E42" s="17">
        <v>0</v>
      </c>
      <c r="F42" s="49">
        <v>17</v>
      </c>
      <c r="G42" s="1" t="s">
        <v>192</v>
      </c>
      <c r="H42" s="34">
        <f t="shared" si="0"/>
        <v>0</v>
      </c>
      <c r="I42" s="35">
        <f t="shared" si="1"/>
        <v>15300</v>
      </c>
      <c r="M42" s="57"/>
      <c r="N42" s="57"/>
      <c r="O42" s="58"/>
      <c r="P42" s="57"/>
      <c r="Q42" s="59"/>
      <c r="R42" s="58"/>
      <c r="S42" s="58"/>
    </row>
    <row r="43" spans="1:19" s="3" customFormat="1" ht="13.5" thickBot="1">
      <c r="A43" s="11">
        <v>7026</v>
      </c>
      <c r="B43" s="15" t="s">
        <v>84</v>
      </c>
      <c r="C43" s="12" t="s">
        <v>85</v>
      </c>
      <c r="D43" s="13" t="s">
        <v>86</v>
      </c>
      <c r="E43" s="17">
        <v>0</v>
      </c>
      <c r="F43" s="49">
        <v>19</v>
      </c>
      <c r="G43" s="48" t="s">
        <v>196</v>
      </c>
      <c r="H43" s="34">
        <f t="shared" si="0"/>
        <v>0</v>
      </c>
      <c r="I43" s="35">
        <f t="shared" si="1"/>
        <v>17100</v>
      </c>
      <c r="M43" s="57"/>
      <c r="N43" s="57"/>
      <c r="O43" s="56"/>
      <c r="P43" s="57"/>
      <c r="Q43" s="56"/>
      <c r="R43" s="56"/>
      <c r="S43" s="56"/>
    </row>
    <row r="44" spans="1:19" ht="13.5" thickBot="1">
      <c r="A44" s="11">
        <v>1103</v>
      </c>
      <c r="B44" s="15" t="s">
        <v>84</v>
      </c>
      <c r="C44" s="12">
        <v>3014104</v>
      </c>
      <c r="D44" s="13" t="s">
        <v>87</v>
      </c>
      <c r="E44" s="17">
        <v>0</v>
      </c>
      <c r="F44" s="49">
        <v>123</v>
      </c>
      <c r="G44" s="48" t="s">
        <v>196</v>
      </c>
      <c r="H44" s="34">
        <f t="shared" si="0"/>
        <v>0</v>
      </c>
      <c r="I44" s="35">
        <f t="shared" si="1"/>
        <v>110700</v>
      </c>
      <c r="M44" s="57"/>
      <c r="N44" s="57"/>
      <c r="O44" s="56"/>
      <c r="P44" s="57"/>
      <c r="Q44" s="59"/>
      <c r="R44" s="58"/>
      <c r="S44" s="58"/>
    </row>
    <row r="45" spans="1:19" ht="13.5" thickBot="1">
      <c r="A45" s="11">
        <v>7029</v>
      </c>
      <c r="B45" s="15" t="s">
        <v>84</v>
      </c>
      <c r="C45" s="12">
        <v>3014104</v>
      </c>
      <c r="D45" s="13" t="s">
        <v>88</v>
      </c>
      <c r="E45" s="17">
        <v>0</v>
      </c>
      <c r="F45" s="49">
        <v>25</v>
      </c>
      <c r="G45" s="48" t="s">
        <v>196</v>
      </c>
      <c r="H45" s="34">
        <f t="shared" si="0"/>
        <v>0</v>
      </c>
      <c r="I45" s="35">
        <f t="shared" si="1"/>
        <v>22500</v>
      </c>
      <c r="M45" s="57"/>
      <c r="N45" s="57"/>
      <c r="O45" s="56"/>
      <c r="P45" s="57"/>
      <c r="Q45" s="59"/>
      <c r="R45" s="58"/>
      <c r="S45" s="58"/>
    </row>
    <row r="46" spans="1:19" s="3" customFormat="1" ht="13.5" thickBot="1">
      <c r="A46" s="11">
        <v>2434</v>
      </c>
      <c r="B46" s="15" t="s">
        <v>7</v>
      </c>
      <c r="C46" s="12" t="s">
        <v>89</v>
      </c>
      <c r="D46" s="13" t="s">
        <v>90</v>
      </c>
      <c r="E46" s="17">
        <v>1</v>
      </c>
      <c r="F46" s="49">
        <v>192</v>
      </c>
      <c r="G46" s="1" t="s">
        <v>192</v>
      </c>
      <c r="H46" s="34">
        <f t="shared" si="0"/>
        <v>300</v>
      </c>
      <c r="I46" s="35">
        <f t="shared" si="1"/>
        <v>172800</v>
      </c>
      <c r="M46" s="57"/>
      <c r="N46" s="57"/>
      <c r="O46" s="56"/>
      <c r="P46" s="57"/>
      <c r="Q46" s="59"/>
      <c r="R46" s="56"/>
      <c r="S46" s="56"/>
    </row>
    <row r="47" spans="1:19" ht="13.5" thickBot="1">
      <c r="A47" s="11">
        <v>2522</v>
      </c>
      <c r="B47" s="15" t="s">
        <v>7</v>
      </c>
      <c r="C47" s="12" t="s">
        <v>91</v>
      </c>
      <c r="D47" s="13" t="s">
        <v>92</v>
      </c>
      <c r="E47" s="17">
        <v>2</v>
      </c>
      <c r="F47" s="49">
        <v>29</v>
      </c>
      <c r="G47" s="1" t="s">
        <v>192</v>
      </c>
      <c r="H47" s="34">
        <f t="shared" si="0"/>
        <v>600</v>
      </c>
      <c r="I47" s="35">
        <f t="shared" si="1"/>
        <v>26100</v>
      </c>
      <c r="M47" s="57"/>
      <c r="N47" s="57"/>
      <c r="O47" s="58"/>
      <c r="P47" s="57"/>
      <c r="Q47" s="59"/>
      <c r="R47" s="58"/>
      <c r="S47" s="58"/>
    </row>
    <row r="48" spans="1:19" ht="13.5" thickBot="1">
      <c r="A48" s="11">
        <v>4182</v>
      </c>
      <c r="B48" s="15" t="s">
        <v>10</v>
      </c>
      <c r="C48" s="12" t="s">
        <v>93</v>
      </c>
      <c r="D48" s="13" t="s">
        <v>94</v>
      </c>
      <c r="E48" s="17">
        <v>0</v>
      </c>
      <c r="F48" s="49">
        <v>161</v>
      </c>
      <c r="G48" s="1" t="s">
        <v>192</v>
      </c>
      <c r="H48" s="34">
        <f t="shared" si="0"/>
        <v>0</v>
      </c>
      <c r="I48" s="35">
        <f t="shared" si="1"/>
        <v>144900</v>
      </c>
      <c r="M48" s="57"/>
      <c r="N48" s="57"/>
      <c r="O48" s="58"/>
      <c r="P48" s="57"/>
      <c r="Q48" s="59"/>
      <c r="R48" s="58"/>
      <c r="S48" s="58"/>
    </row>
    <row r="49" spans="1:19" ht="13.5" thickBot="1">
      <c r="A49" s="11">
        <v>1005</v>
      </c>
      <c r="B49" s="15" t="s">
        <v>19</v>
      </c>
      <c r="C49" s="12" t="s">
        <v>95</v>
      </c>
      <c r="D49" s="13" t="s">
        <v>96</v>
      </c>
      <c r="E49" s="17">
        <v>0</v>
      </c>
      <c r="F49" s="30">
        <v>0</v>
      </c>
      <c r="G49" s="1" t="s">
        <v>192</v>
      </c>
      <c r="H49" s="34">
        <f t="shared" si="0"/>
        <v>0</v>
      </c>
      <c r="I49" s="35">
        <f t="shared" si="1"/>
        <v>0</v>
      </c>
      <c r="M49" s="57"/>
      <c r="N49" s="57"/>
      <c r="O49" s="58"/>
      <c r="P49" s="57"/>
      <c r="Q49" s="59"/>
      <c r="R49" s="58"/>
      <c r="S49" s="58"/>
    </row>
    <row r="50" spans="1:19" ht="13.5" thickBot="1">
      <c r="A50" s="11">
        <v>2436</v>
      </c>
      <c r="B50" s="15" t="s">
        <v>7</v>
      </c>
      <c r="C50" s="12" t="s">
        <v>97</v>
      </c>
      <c r="D50" s="13" t="s">
        <v>98</v>
      </c>
      <c r="E50" s="17">
        <v>0</v>
      </c>
      <c r="F50" s="49">
        <v>45</v>
      </c>
      <c r="G50" s="1" t="s">
        <v>192</v>
      </c>
      <c r="H50" s="34">
        <f t="shared" si="0"/>
        <v>0</v>
      </c>
      <c r="I50" s="35">
        <f t="shared" si="1"/>
        <v>40500</v>
      </c>
      <c r="M50" s="57"/>
      <c r="N50" s="57"/>
      <c r="O50" s="58"/>
      <c r="P50" s="57"/>
      <c r="Q50" s="59"/>
      <c r="R50" s="58"/>
      <c r="S50" s="58"/>
    </row>
    <row r="51" spans="1:19" s="3" customFormat="1" ht="13.5" thickBot="1">
      <c r="A51" s="11">
        <v>2452</v>
      </c>
      <c r="B51" s="15" t="s">
        <v>7</v>
      </c>
      <c r="C51" s="12" t="s">
        <v>99</v>
      </c>
      <c r="D51" s="13" t="s">
        <v>100</v>
      </c>
      <c r="E51" s="17">
        <v>0</v>
      </c>
      <c r="F51" s="49">
        <v>69</v>
      </c>
      <c r="G51" s="1" t="s">
        <v>192</v>
      </c>
      <c r="H51" s="34">
        <f t="shared" si="0"/>
        <v>0</v>
      </c>
      <c r="I51" s="35">
        <f t="shared" si="1"/>
        <v>62100</v>
      </c>
      <c r="M51" s="57"/>
      <c r="N51" s="57"/>
      <c r="O51" s="56"/>
      <c r="P51" s="57"/>
      <c r="Q51" s="59"/>
      <c r="R51" s="56"/>
      <c r="S51" s="56"/>
    </row>
    <row r="52" spans="1:19" ht="13.5" thickBot="1">
      <c r="A52" s="11">
        <v>2627</v>
      </c>
      <c r="B52" s="15" t="s">
        <v>7</v>
      </c>
      <c r="C52" s="12" t="s">
        <v>101</v>
      </c>
      <c r="D52" s="13" t="s">
        <v>102</v>
      </c>
      <c r="E52" s="17">
        <v>1</v>
      </c>
      <c r="F52" s="49">
        <v>24</v>
      </c>
      <c r="G52" s="1" t="s">
        <v>193</v>
      </c>
      <c r="H52" s="34">
        <f t="shared" si="0"/>
        <v>300</v>
      </c>
      <c r="I52" s="35">
        <f t="shared" si="1"/>
        <v>21600</v>
      </c>
      <c r="M52" s="57"/>
      <c r="N52" s="57"/>
      <c r="O52" s="59"/>
      <c r="P52" s="57"/>
      <c r="Q52" s="59"/>
      <c r="R52" s="58"/>
      <c r="S52" s="58"/>
    </row>
    <row r="53" spans="1:19" ht="13.5" thickBot="1">
      <c r="A53" s="11">
        <v>5406</v>
      </c>
      <c r="B53" s="15" t="s">
        <v>10</v>
      </c>
      <c r="C53" s="12" t="s">
        <v>103</v>
      </c>
      <c r="D53" s="13" t="s">
        <v>104</v>
      </c>
      <c r="E53" s="17">
        <v>4</v>
      </c>
      <c r="F53" s="49">
        <v>278</v>
      </c>
      <c r="G53" s="1" t="s">
        <v>192</v>
      </c>
      <c r="H53" s="34">
        <f t="shared" si="0"/>
        <v>1200</v>
      </c>
      <c r="I53" s="35">
        <f t="shared" si="1"/>
        <v>250200</v>
      </c>
      <c r="M53" s="57"/>
      <c r="N53" s="57"/>
      <c r="O53" s="58"/>
      <c r="P53" s="57"/>
      <c r="Q53" s="59"/>
      <c r="R53" s="58"/>
      <c r="S53" s="58"/>
    </row>
    <row r="54" spans="1:19" ht="13.5" thickBot="1">
      <c r="A54" s="11">
        <v>1104</v>
      </c>
      <c r="B54" s="15" t="s">
        <v>84</v>
      </c>
      <c r="C54" s="12">
        <v>3014103</v>
      </c>
      <c r="D54" s="13" t="s">
        <v>105</v>
      </c>
      <c r="E54" s="17">
        <v>0</v>
      </c>
      <c r="F54" s="49">
        <v>25</v>
      </c>
      <c r="G54" s="48" t="s">
        <v>196</v>
      </c>
      <c r="H54" s="34">
        <f t="shared" si="0"/>
        <v>0</v>
      </c>
      <c r="I54" s="35">
        <f t="shared" si="1"/>
        <v>22500</v>
      </c>
      <c r="M54" s="57"/>
      <c r="N54" s="57"/>
      <c r="O54" s="56"/>
      <c r="P54" s="57"/>
      <c r="Q54" s="59"/>
      <c r="R54" s="58"/>
      <c r="S54" s="58"/>
    </row>
    <row r="55" spans="1:19" ht="13.5" thickBot="1">
      <c r="A55" s="11">
        <v>5407</v>
      </c>
      <c r="B55" s="15" t="s">
        <v>10</v>
      </c>
      <c r="C55" s="12" t="s">
        <v>106</v>
      </c>
      <c r="D55" s="13" t="s">
        <v>107</v>
      </c>
      <c r="E55" s="17">
        <v>1</v>
      </c>
      <c r="F55" s="49">
        <v>375</v>
      </c>
      <c r="G55" s="1" t="s">
        <v>192</v>
      </c>
      <c r="H55" s="34">
        <f t="shared" si="0"/>
        <v>300</v>
      </c>
      <c r="I55" s="35">
        <f t="shared" si="1"/>
        <v>337500</v>
      </c>
      <c r="M55" s="57"/>
      <c r="N55" s="57"/>
      <c r="O55" s="58"/>
      <c r="P55" s="57"/>
      <c r="Q55" s="59"/>
      <c r="R55" s="58"/>
      <c r="S55" s="58"/>
    </row>
    <row r="56" spans="1:19" ht="13.5" thickBot="1">
      <c r="A56" s="11">
        <v>2473</v>
      </c>
      <c r="B56" s="15" t="s">
        <v>7</v>
      </c>
      <c r="C56" s="12" t="s">
        <v>108</v>
      </c>
      <c r="D56" s="13" t="s">
        <v>109</v>
      </c>
      <c r="E56" s="17">
        <v>0</v>
      </c>
      <c r="F56" s="49">
        <v>89</v>
      </c>
      <c r="G56" s="1" t="s">
        <v>192</v>
      </c>
      <c r="H56" s="34">
        <f t="shared" si="0"/>
        <v>0</v>
      </c>
      <c r="I56" s="35">
        <f t="shared" si="1"/>
        <v>80100</v>
      </c>
      <c r="M56" s="57"/>
      <c r="N56" s="57"/>
      <c r="O56" s="58"/>
      <c r="P56" s="57"/>
      <c r="Q56" s="59"/>
      <c r="R56" s="58"/>
      <c r="S56" s="58"/>
    </row>
    <row r="57" spans="1:19" ht="13.5" thickBot="1">
      <c r="A57" s="11">
        <v>2471</v>
      </c>
      <c r="B57" s="15" t="s">
        <v>7</v>
      </c>
      <c r="C57" s="12" t="s">
        <v>110</v>
      </c>
      <c r="D57" s="13" t="s">
        <v>111</v>
      </c>
      <c r="E57" s="17">
        <v>0</v>
      </c>
      <c r="F57" s="49">
        <v>142</v>
      </c>
      <c r="G57" s="1" t="s">
        <v>192</v>
      </c>
      <c r="H57" s="34">
        <f t="shared" si="0"/>
        <v>0</v>
      </c>
      <c r="I57" s="35">
        <f t="shared" si="1"/>
        <v>127800</v>
      </c>
      <c r="M57" s="57"/>
      <c r="N57" s="57"/>
      <c r="O57" s="58"/>
      <c r="P57" s="57"/>
      <c r="Q57" s="59"/>
      <c r="R57" s="58"/>
      <c r="S57" s="58"/>
    </row>
    <row r="58" spans="1:19" s="3" customFormat="1" ht="13.5" thickBot="1">
      <c r="A58" s="11">
        <v>2420</v>
      </c>
      <c r="B58" s="15" t="s">
        <v>7</v>
      </c>
      <c r="C58" s="12" t="s">
        <v>112</v>
      </c>
      <c r="D58" s="13" t="s">
        <v>113</v>
      </c>
      <c r="E58" s="17">
        <v>0</v>
      </c>
      <c r="F58" s="49">
        <v>301</v>
      </c>
      <c r="G58" s="1" t="s">
        <v>192</v>
      </c>
      <c r="H58" s="34">
        <f t="shared" si="0"/>
        <v>0</v>
      </c>
      <c r="I58" s="35">
        <f t="shared" si="1"/>
        <v>270900</v>
      </c>
      <c r="M58" s="57"/>
      <c r="N58" s="57"/>
      <c r="O58" s="56"/>
      <c r="P58" s="57"/>
      <c r="Q58" s="59"/>
      <c r="R58" s="56"/>
      <c r="S58" s="56"/>
    </row>
    <row r="59" spans="1:19" ht="13.5" thickBot="1">
      <c r="A59" s="11">
        <v>2003</v>
      </c>
      <c r="B59" s="15" t="s">
        <v>7</v>
      </c>
      <c r="C59" s="12" t="s">
        <v>114</v>
      </c>
      <c r="D59" s="13" t="s">
        <v>115</v>
      </c>
      <c r="E59" s="17">
        <v>0</v>
      </c>
      <c r="F59" s="49">
        <v>11</v>
      </c>
      <c r="G59" s="1" t="s">
        <v>193</v>
      </c>
      <c r="H59" s="34">
        <f t="shared" si="0"/>
        <v>0</v>
      </c>
      <c r="I59" s="35">
        <f t="shared" si="1"/>
        <v>9900</v>
      </c>
      <c r="M59" s="57"/>
      <c r="N59" s="57"/>
      <c r="O59" s="59"/>
      <c r="P59" s="57"/>
      <c r="Q59" s="59"/>
      <c r="R59" s="58"/>
      <c r="S59" s="58"/>
    </row>
    <row r="60" spans="1:19" ht="13.5" thickBot="1">
      <c r="A60" s="11">
        <v>2423</v>
      </c>
      <c r="B60" s="15" t="s">
        <v>7</v>
      </c>
      <c r="C60" s="12" t="s">
        <v>116</v>
      </c>
      <c r="D60" s="13" t="s">
        <v>117</v>
      </c>
      <c r="E60" s="17">
        <v>0</v>
      </c>
      <c r="F60" s="49">
        <v>172</v>
      </c>
      <c r="G60" s="1" t="s">
        <v>193</v>
      </c>
      <c r="H60" s="34">
        <f t="shared" si="0"/>
        <v>0</v>
      </c>
      <c r="I60" s="35">
        <f t="shared" si="1"/>
        <v>154800</v>
      </c>
      <c r="M60" s="57"/>
      <c r="N60" s="57"/>
      <c r="O60" s="59"/>
      <c r="P60" s="57"/>
      <c r="Q60" s="59"/>
      <c r="R60" s="58"/>
      <c r="S60" s="58"/>
    </row>
    <row r="61" spans="1:19" ht="13.5" thickBot="1">
      <c r="A61" s="11">
        <v>2424</v>
      </c>
      <c r="B61" s="15" t="s">
        <v>7</v>
      </c>
      <c r="C61" s="12" t="s">
        <v>118</v>
      </c>
      <c r="D61" s="13" t="s">
        <v>119</v>
      </c>
      <c r="E61" s="17">
        <v>0</v>
      </c>
      <c r="F61" s="49">
        <v>119</v>
      </c>
      <c r="G61" s="1" t="s">
        <v>193</v>
      </c>
      <c r="H61" s="34">
        <f t="shared" si="0"/>
        <v>0</v>
      </c>
      <c r="I61" s="35">
        <f t="shared" si="1"/>
        <v>107100</v>
      </c>
      <c r="M61" s="57"/>
      <c r="N61" s="57"/>
      <c r="O61" s="58"/>
      <c r="P61" s="57"/>
      <c r="Q61" s="59"/>
      <c r="R61" s="58"/>
      <c r="S61" s="58"/>
    </row>
    <row r="62" spans="1:19" ht="13.5" thickBot="1">
      <c r="A62" s="11">
        <v>2439</v>
      </c>
      <c r="B62" s="15" t="s">
        <v>7</v>
      </c>
      <c r="C62" s="12" t="s">
        <v>120</v>
      </c>
      <c r="D62" s="13" t="s">
        <v>121</v>
      </c>
      <c r="E62" s="17">
        <v>0</v>
      </c>
      <c r="F62" s="49">
        <v>12</v>
      </c>
      <c r="G62" s="1" t="s">
        <v>193</v>
      </c>
      <c r="H62" s="34">
        <f t="shared" si="0"/>
        <v>0</v>
      </c>
      <c r="I62" s="35">
        <f t="shared" si="1"/>
        <v>10800</v>
      </c>
      <c r="M62" s="57"/>
      <c r="N62" s="57"/>
      <c r="O62" s="59"/>
      <c r="P62" s="57"/>
      <c r="Q62" s="59"/>
      <c r="R62" s="58"/>
      <c r="S62" s="58"/>
    </row>
    <row r="63" spans="1:19" ht="13.5" thickBot="1">
      <c r="A63" s="11">
        <v>2440</v>
      </c>
      <c r="B63" s="15" t="s">
        <v>7</v>
      </c>
      <c r="C63" s="12" t="s">
        <v>122</v>
      </c>
      <c r="D63" s="13" t="s">
        <v>123</v>
      </c>
      <c r="E63" s="17">
        <v>0</v>
      </c>
      <c r="F63" s="49">
        <v>35</v>
      </c>
      <c r="G63" s="1" t="s">
        <v>192</v>
      </c>
      <c r="H63" s="34">
        <f t="shared" si="0"/>
        <v>0</v>
      </c>
      <c r="I63" s="35">
        <f t="shared" si="1"/>
        <v>31500</v>
      </c>
      <c r="M63" s="57"/>
      <c r="N63" s="57"/>
      <c r="O63" s="58"/>
      <c r="P63" s="57"/>
      <c r="Q63" s="59"/>
      <c r="R63" s="58"/>
      <c r="S63" s="58"/>
    </row>
    <row r="64" spans="1:19" ht="13.5" thickBot="1">
      <c r="A64" s="11">
        <v>2462</v>
      </c>
      <c r="B64" s="15" t="s">
        <v>7</v>
      </c>
      <c r="C64" s="12" t="s">
        <v>124</v>
      </c>
      <c r="D64" s="13" t="s">
        <v>125</v>
      </c>
      <c r="E64" s="17">
        <v>0</v>
      </c>
      <c r="F64" s="49">
        <v>28</v>
      </c>
      <c r="G64" s="1" t="s">
        <v>193</v>
      </c>
      <c r="H64" s="34">
        <f t="shared" si="0"/>
        <v>0</v>
      </c>
      <c r="I64" s="35">
        <f t="shared" si="1"/>
        <v>25200</v>
      </c>
      <c r="M64" s="57"/>
      <c r="N64" s="57"/>
      <c r="O64" s="59"/>
      <c r="P64" s="57"/>
      <c r="Q64" s="59"/>
      <c r="R64" s="58"/>
      <c r="S64" s="58"/>
    </row>
    <row r="65" spans="1:19" ht="13.5" thickBot="1">
      <c r="A65" s="11">
        <v>2463</v>
      </c>
      <c r="B65" s="15" t="s">
        <v>7</v>
      </c>
      <c r="C65" s="12" t="s">
        <v>126</v>
      </c>
      <c r="D65" s="13" t="s">
        <v>127</v>
      </c>
      <c r="E65" s="17">
        <v>1</v>
      </c>
      <c r="F65" s="49">
        <v>53</v>
      </c>
      <c r="G65" s="1" t="s">
        <v>192</v>
      </c>
      <c r="H65" s="34">
        <f t="shared" si="0"/>
        <v>300</v>
      </c>
      <c r="I65" s="35">
        <f t="shared" si="1"/>
        <v>47700</v>
      </c>
      <c r="M65" s="57"/>
      <c r="N65" s="57"/>
      <c r="O65" s="58"/>
      <c r="P65" s="57"/>
      <c r="Q65" s="59"/>
      <c r="R65" s="58"/>
      <c r="S65" s="58"/>
    </row>
    <row r="66" spans="1:19" ht="13.5" thickBot="1">
      <c r="A66" s="11">
        <v>2505</v>
      </c>
      <c r="B66" s="15" t="s">
        <v>7</v>
      </c>
      <c r="C66" s="12" t="s">
        <v>128</v>
      </c>
      <c r="D66" s="13" t="s">
        <v>129</v>
      </c>
      <c r="E66" s="17">
        <v>0</v>
      </c>
      <c r="F66" s="49">
        <v>160</v>
      </c>
      <c r="G66" s="1" t="s">
        <v>192</v>
      </c>
      <c r="H66" s="34">
        <f t="shared" si="0"/>
        <v>0</v>
      </c>
      <c r="I66" s="35">
        <f t="shared" si="1"/>
        <v>144000</v>
      </c>
      <c r="M66" s="57"/>
      <c r="N66" s="57"/>
      <c r="O66" s="58"/>
      <c r="P66" s="57"/>
      <c r="Q66" s="59"/>
      <c r="R66" s="58"/>
      <c r="S66" s="58"/>
    </row>
    <row r="67" spans="1:19" ht="13.5" thickBot="1">
      <c r="A67" s="11">
        <v>2000</v>
      </c>
      <c r="B67" s="15" t="s">
        <v>7</v>
      </c>
      <c r="C67" s="12" t="s">
        <v>130</v>
      </c>
      <c r="D67" s="13" t="s">
        <v>131</v>
      </c>
      <c r="E67" s="17">
        <v>0</v>
      </c>
      <c r="F67" s="49">
        <v>104</v>
      </c>
      <c r="G67" s="1" t="s">
        <v>192</v>
      </c>
      <c r="H67" s="34">
        <f t="shared" si="0"/>
        <v>0</v>
      </c>
      <c r="I67" s="35">
        <f t="shared" si="1"/>
        <v>93600</v>
      </c>
      <c r="M67" s="57"/>
      <c r="N67" s="57"/>
      <c r="O67" s="58"/>
      <c r="P67" s="57"/>
      <c r="Q67" s="59"/>
      <c r="R67" s="58"/>
      <c r="S67" s="58"/>
    </row>
    <row r="68" spans="1:19" ht="13.5" thickBot="1">
      <c r="A68" s="11">
        <v>2458</v>
      </c>
      <c r="B68" s="15" t="s">
        <v>7</v>
      </c>
      <c r="C68" s="12" t="s">
        <v>132</v>
      </c>
      <c r="D68" s="13" t="s">
        <v>133</v>
      </c>
      <c r="E68" s="17">
        <v>0</v>
      </c>
      <c r="F68" s="49">
        <v>40</v>
      </c>
      <c r="G68" s="1" t="s">
        <v>192</v>
      </c>
      <c r="H68" s="34">
        <f t="shared" si="0"/>
        <v>0</v>
      </c>
      <c r="I68" s="35">
        <f t="shared" si="1"/>
        <v>36000</v>
      </c>
      <c r="M68" s="57"/>
      <c r="N68" s="57"/>
      <c r="O68" s="58"/>
      <c r="P68" s="57"/>
      <c r="Q68" s="59"/>
      <c r="R68" s="58"/>
      <c r="S68" s="58"/>
    </row>
    <row r="69" spans="1:19" ht="13.5" thickBot="1">
      <c r="A69" s="11">
        <v>2001</v>
      </c>
      <c r="B69" s="15" t="s">
        <v>7</v>
      </c>
      <c r="C69" s="12" t="s">
        <v>134</v>
      </c>
      <c r="D69" s="13" t="s">
        <v>135</v>
      </c>
      <c r="E69" s="17">
        <v>0</v>
      </c>
      <c r="F69" s="49">
        <v>205</v>
      </c>
      <c r="G69" s="1" t="s">
        <v>192</v>
      </c>
      <c r="H69" s="34">
        <f t="shared" si="0"/>
        <v>0</v>
      </c>
      <c r="I69" s="35">
        <f t="shared" si="1"/>
        <v>184500</v>
      </c>
      <c r="M69" s="57"/>
      <c r="N69" s="57"/>
      <c r="O69" s="58"/>
      <c r="P69" s="57"/>
      <c r="Q69" s="59"/>
      <c r="R69" s="58"/>
      <c r="S69" s="58"/>
    </row>
    <row r="70" spans="1:19" ht="13.5" thickBot="1">
      <c r="A70" s="11">
        <v>2429</v>
      </c>
      <c r="B70" s="15" t="s">
        <v>7</v>
      </c>
      <c r="C70" s="12" t="s">
        <v>136</v>
      </c>
      <c r="D70" s="13" t="s">
        <v>137</v>
      </c>
      <c r="E70" s="17">
        <v>0</v>
      </c>
      <c r="F70" s="49">
        <v>48</v>
      </c>
      <c r="G70" s="1" t="s">
        <v>192</v>
      </c>
      <c r="H70" s="34">
        <f t="shared" si="0"/>
        <v>0</v>
      </c>
      <c r="I70" s="35">
        <f t="shared" si="1"/>
        <v>43200</v>
      </c>
      <c r="M70" s="57"/>
      <c r="N70" s="57"/>
      <c r="O70" s="58"/>
      <c r="P70" s="57"/>
      <c r="Q70" s="59"/>
      <c r="R70" s="58"/>
      <c r="S70" s="58"/>
    </row>
    <row r="71" spans="1:19" ht="13.5" thickBot="1">
      <c r="A71" s="11">
        <v>2444</v>
      </c>
      <c r="B71" s="15" t="s">
        <v>7</v>
      </c>
      <c r="C71" s="12" t="s">
        <v>138</v>
      </c>
      <c r="D71" s="13" t="s">
        <v>139</v>
      </c>
      <c r="E71" s="17">
        <v>1</v>
      </c>
      <c r="F71" s="49">
        <v>48</v>
      </c>
      <c r="G71" s="1" t="s">
        <v>193</v>
      </c>
      <c r="H71" s="34">
        <f t="shared" ref="H71:H94" si="2">E71*300</f>
        <v>300</v>
      </c>
      <c r="I71" s="35">
        <f t="shared" ref="I71:I94" si="3">F71*900</f>
        <v>43200</v>
      </c>
      <c r="M71" s="57"/>
      <c r="N71" s="57"/>
      <c r="O71" s="59"/>
      <c r="P71" s="57"/>
      <c r="Q71" s="59"/>
      <c r="R71" s="58"/>
      <c r="S71" s="58"/>
    </row>
    <row r="72" spans="1:19" ht="13.5" thickBot="1">
      <c r="A72" s="11">
        <v>5209</v>
      </c>
      <c r="B72" s="15" t="s">
        <v>7</v>
      </c>
      <c r="C72" s="12" t="s">
        <v>140</v>
      </c>
      <c r="D72" s="13" t="s">
        <v>141</v>
      </c>
      <c r="E72" s="17">
        <v>0</v>
      </c>
      <c r="F72" s="49">
        <v>119</v>
      </c>
      <c r="G72" s="1" t="s">
        <v>192</v>
      </c>
      <c r="H72" s="34">
        <f t="shared" si="2"/>
        <v>0</v>
      </c>
      <c r="I72" s="35">
        <f t="shared" si="3"/>
        <v>107100</v>
      </c>
      <c r="M72" s="57"/>
      <c r="N72" s="57"/>
      <c r="O72" s="58"/>
      <c r="P72" s="57"/>
      <c r="Q72" s="59"/>
      <c r="R72" s="58"/>
      <c r="S72" s="58"/>
    </row>
    <row r="73" spans="1:19" ht="13.5" thickBot="1">
      <c r="A73" s="11">
        <v>2469</v>
      </c>
      <c r="B73" s="15" t="s">
        <v>7</v>
      </c>
      <c r="C73" s="12" t="s">
        <v>142</v>
      </c>
      <c r="D73" s="13" t="s">
        <v>143</v>
      </c>
      <c r="E73" s="17">
        <v>0</v>
      </c>
      <c r="F73" s="49">
        <v>50</v>
      </c>
      <c r="G73" s="1" t="s">
        <v>193</v>
      </c>
      <c r="H73" s="34">
        <f t="shared" si="2"/>
        <v>0</v>
      </c>
      <c r="I73" s="35">
        <f t="shared" si="3"/>
        <v>45000</v>
      </c>
      <c r="M73" s="57"/>
      <c r="N73" s="57"/>
      <c r="O73" s="59"/>
      <c r="P73" s="57"/>
      <c r="Q73" s="59"/>
      <c r="R73" s="58"/>
      <c r="S73" s="58"/>
    </row>
    <row r="74" spans="1:19" ht="13.5" thickBot="1">
      <c r="A74" s="11">
        <v>4158</v>
      </c>
      <c r="B74" s="15" t="s">
        <v>10</v>
      </c>
      <c r="C74" s="12" t="s">
        <v>144</v>
      </c>
      <c r="D74" s="13" t="s">
        <v>145</v>
      </c>
      <c r="E74" s="17">
        <v>0</v>
      </c>
      <c r="F74" s="49">
        <v>371</v>
      </c>
      <c r="G74" s="1" t="s">
        <v>192</v>
      </c>
      <c r="H74" s="34">
        <f t="shared" si="2"/>
        <v>0</v>
      </c>
      <c r="I74" s="35">
        <f t="shared" si="3"/>
        <v>333900</v>
      </c>
      <c r="M74" s="57"/>
      <c r="N74" s="57"/>
      <c r="O74" s="58"/>
      <c r="P74" s="57"/>
      <c r="Q74" s="59"/>
      <c r="R74" s="58"/>
      <c r="S74" s="58"/>
    </row>
    <row r="75" spans="1:19" ht="13.5" thickBot="1">
      <c r="A75" s="11">
        <v>2430</v>
      </c>
      <c r="B75" s="15" t="s">
        <v>7</v>
      </c>
      <c r="C75" s="12" t="s">
        <v>146</v>
      </c>
      <c r="D75" s="13" t="s">
        <v>147</v>
      </c>
      <c r="E75" s="17">
        <v>0</v>
      </c>
      <c r="F75" s="49">
        <v>61</v>
      </c>
      <c r="G75" s="1" t="s">
        <v>192</v>
      </c>
      <c r="H75" s="34">
        <f t="shared" si="2"/>
        <v>0</v>
      </c>
      <c r="I75" s="35">
        <f t="shared" si="3"/>
        <v>54900</v>
      </c>
      <c r="M75" s="57"/>
      <c r="N75" s="57"/>
      <c r="O75" s="58"/>
      <c r="P75" s="57"/>
      <c r="Q75" s="59"/>
      <c r="R75" s="58"/>
      <c r="S75" s="58"/>
    </row>
    <row r="76" spans="1:19" ht="13.5" thickBot="1">
      <c r="A76" s="11">
        <v>2466</v>
      </c>
      <c r="B76" s="15" t="s">
        <v>7</v>
      </c>
      <c r="C76" s="12" t="s">
        <v>148</v>
      </c>
      <c r="D76" s="13" t="s">
        <v>149</v>
      </c>
      <c r="E76" s="17">
        <v>0</v>
      </c>
      <c r="F76" s="49">
        <v>47</v>
      </c>
      <c r="G76" s="1" t="s">
        <v>192</v>
      </c>
      <c r="H76" s="34">
        <f t="shared" si="2"/>
        <v>0</v>
      </c>
      <c r="I76" s="35">
        <f t="shared" si="3"/>
        <v>42300</v>
      </c>
      <c r="M76" s="57"/>
      <c r="N76" s="57"/>
      <c r="O76" s="58"/>
      <c r="P76" s="57"/>
      <c r="Q76" s="59"/>
      <c r="R76" s="58"/>
      <c r="S76" s="58"/>
    </row>
    <row r="77" spans="1:19" ht="13.5" thickBot="1">
      <c r="A77" s="11">
        <v>3543</v>
      </c>
      <c r="B77" s="15" t="s">
        <v>7</v>
      </c>
      <c r="C77" s="12" t="s">
        <v>150</v>
      </c>
      <c r="D77" s="13" t="s">
        <v>151</v>
      </c>
      <c r="E77" s="17">
        <v>0</v>
      </c>
      <c r="F77" s="49">
        <v>57</v>
      </c>
      <c r="G77" s="1" t="s">
        <v>192</v>
      </c>
      <c r="H77" s="34">
        <f t="shared" si="2"/>
        <v>0</v>
      </c>
      <c r="I77" s="35">
        <f t="shared" si="3"/>
        <v>51300</v>
      </c>
      <c r="M77" s="57"/>
      <c r="N77" s="57"/>
      <c r="O77" s="58"/>
      <c r="P77" s="57"/>
      <c r="Q77" s="59"/>
      <c r="R77" s="58"/>
      <c r="S77" s="58"/>
    </row>
    <row r="78" spans="1:19" ht="13.5" thickBot="1">
      <c r="A78" s="11">
        <v>7027</v>
      </c>
      <c r="B78" s="15" t="s">
        <v>84</v>
      </c>
      <c r="C78" s="12" t="s">
        <v>152</v>
      </c>
      <c r="D78" s="13" t="s">
        <v>153</v>
      </c>
      <c r="E78" s="17">
        <v>0</v>
      </c>
      <c r="F78" s="49">
        <v>22</v>
      </c>
      <c r="G78" s="48" t="s">
        <v>196</v>
      </c>
      <c r="H78" s="34">
        <f t="shared" si="2"/>
        <v>0</v>
      </c>
      <c r="I78" s="35">
        <f t="shared" si="3"/>
        <v>19800</v>
      </c>
      <c r="M78" s="57"/>
      <c r="N78" s="57"/>
      <c r="O78" s="56"/>
      <c r="P78" s="57"/>
      <c r="Q78" s="59"/>
      <c r="R78" s="58"/>
      <c r="S78" s="58"/>
    </row>
    <row r="79" spans="1:19" ht="13.5" thickBot="1">
      <c r="A79" s="11">
        <v>3158</v>
      </c>
      <c r="B79" s="15" t="s">
        <v>7</v>
      </c>
      <c r="C79" s="12" t="s">
        <v>154</v>
      </c>
      <c r="D79" s="13" t="s">
        <v>155</v>
      </c>
      <c r="E79" s="17">
        <v>0</v>
      </c>
      <c r="F79" s="49">
        <v>38</v>
      </c>
      <c r="G79" s="1" t="s">
        <v>192</v>
      </c>
      <c r="H79" s="34">
        <f t="shared" si="2"/>
        <v>0</v>
      </c>
      <c r="I79" s="35">
        <f t="shared" si="3"/>
        <v>34200</v>
      </c>
      <c r="M79" s="57"/>
      <c r="N79" s="57"/>
      <c r="O79" s="58"/>
      <c r="P79" s="57"/>
      <c r="Q79" s="59"/>
      <c r="R79" s="58"/>
      <c r="S79" s="58"/>
    </row>
    <row r="80" spans="1:19" ht="13.5" thickBot="1">
      <c r="A80" s="11">
        <v>7025</v>
      </c>
      <c r="B80" s="15" t="s">
        <v>84</v>
      </c>
      <c r="C80" s="12" t="s">
        <v>156</v>
      </c>
      <c r="D80" s="13" t="s">
        <v>157</v>
      </c>
      <c r="E80" s="17">
        <v>0</v>
      </c>
      <c r="F80" s="49">
        <v>54</v>
      </c>
      <c r="G80" s="48" t="s">
        <v>196</v>
      </c>
      <c r="H80" s="34">
        <f t="shared" si="2"/>
        <v>0</v>
      </c>
      <c r="I80" s="35">
        <f t="shared" si="3"/>
        <v>48600</v>
      </c>
      <c r="M80" s="57"/>
      <c r="N80" s="57"/>
      <c r="O80" s="56"/>
      <c r="P80" s="57"/>
      <c r="Q80" s="59"/>
      <c r="R80" s="58"/>
      <c r="S80" s="58"/>
    </row>
    <row r="81" spans="1:19" ht="13.5" thickBot="1">
      <c r="A81" s="11">
        <v>7024</v>
      </c>
      <c r="B81" s="15" t="s">
        <v>84</v>
      </c>
      <c r="C81" s="12" t="s">
        <v>158</v>
      </c>
      <c r="D81" s="13" t="s">
        <v>159</v>
      </c>
      <c r="E81" s="17">
        <v>0</v>
      </c>
      <c r="F81" s="49">
        <v>50</v>
      </c>
      <c r="G81" s="48" t="s">
        <v>196</v>
      </c>
      <c r="H81" s="34">
        <f t="shared" si="2"/>
        <v>0</v>
      </c>
      <c r="I81" s="35">
        <f t="shared" si="3"/>
        <v>45000</v>
      </c>
      <c r="M81" s="57"/>
      <c r="N81" s="57"/>
      <c r="O81" s="56"/>
      <c r="P81" s="57"/>
      <c r="Q81" s="59"/>
      <c r="R81" s="58"/>
      <c r="S81" s="58"/>
    </row>
    <row r="82" spans="1:19" ht="13.5" thickBot="1">
      <c r="A82" s="11">
        <v>3526</v>
      </c>
      <c r="B82" s="15" t="s">
        <v>7</v>
      </c>
      <c r="C82" s="12" t="s">
        <v>160</v>
      </c>
      <c r="D82" s="13" t="s">
        <v>161</v>
      </c>
      <c r="E82" s="17">
        <v>0</v>
      </c>
      <c r="F82" s="49">
        <v>33</v>
      </c>
      <c r="G82" s="1" t="s">
        <v>193</v>
      </c>
      <c r="H82" s="34">
        <f t="shared" si="2"/>
        <v>0</v>
      </c>
      <c r="I82" s="35">
        <f t="shared" si="3"/>
        <v>29700</v>
      </c>
      <c r="M82" s="57"/>
      <c r="N82" s="57"/>
      <c r="O82" s="58"/>
      <c r="P82" s="57"/>
      <c r="Q82" s="59"/>
      <c r="R82" s="58"/>
      <c r="S82" s="58"/>
    </row>
    <row r="83" spans="1:19" ht="13.5" thickBot="1">
      <c r="A83" s="11">
        <v>3535</v>
      </c>
      <c r="B83" s="15" t="s">
        <v>7</v>
      </c>
      <c r="C83" s="12" t="s">
        <v>162</v>
      </c>
      <c r="D83" s="13" t="s">
        <v>163</v>
      </c>
      <c r="E83" s="17">
        <v>0</v>
      </c>
      <c r="F83" s="49">
        <v>117</v>
      </c>
      <c r="G83" s="1" t="s">
        <v>192</v>
      </c>
      <c r="H83" s="34">
        <f t="shared" si="2"/>
        <v>0</v>
      </c>
      <c r="I83" s="35">
        <f t="shared" si="3"/>
        <v>105300</v>
      </c>
      <c r="M83" s="57"/>
      <c r="N83" s="57"/>
      <c r="O83" s="58"/>
      <c r="P83" s="57"/>
      <c r="Q83" s="59"/>
      <c r="R83" s="58"/>
      <c r="S83" s="58"/>
    </row>
    <row r="84" spans="1:19" ht="13.5" thickBot="1">
      <c r="A84" s="11">
        <v>3542</v>
      </c>
      <c r="B84" s="15" t="s">
        <v>7</v>
      </c>
      <c r="C84" s="12" t="s">
        <v>164</v>
      </c>
      <c r="D84" s="13" t="s">
        <v>165</v>
      </c>
      <c r="E84" s="17">
        <v>0</v>
      </c>
      <c r="F84" s="49">
        <v>62</v>
      </c>
      <c r="G84" s="1" t="s">
        <v>192</v>
      </c>
      <c r="H84" s="34">
        <f t="shared" si="2"/>
        <v>0</v>
      </c>
      <c r="I84" s="35">
        <f t="shared" si="3"/>
        <v>55800</v>
      </c>
      <c r="M84" s="57"/>
      <c r="N84" s="57"/>
      <c r="O84" s="58"/>
      <c r="P84" s="57"/>
      <c r="Q84" s="59"/>
      <c r="R84" s="58"/>
      <c r="S84" s="58"/>
    </row>
    <row r="85" spans="1:19" ht="13.5" thickBot="1">
      <c r="A85" s="11">
        <v>7021</v>
      </c>
      <c r="B85" s="15" t="s">
        <v>84</v>
      </c>
      <c r="C85" s="12" t="s">
        <v>166</v>
      </c>
      <c r="D85" s="13" t="s">
        <v>167</v>
      </c>
      <c r="E85" s="17">
        <v>0</v>
      </c>
      <c r="F85" s="49">
        <v>54</v>
      </c>
      <c r="G85" s="48" t="s">
        <v>196</v>
      </c>
      <c r="H85" s="34">
        <f t="shared" si="2"/>
        <v>0</v>
      </c>
      <c r="I85" s="35">
        <f t="shared" si="3"/>
        <v>48600</v>
      </c>
      <c r="M85" s="57"/>
      <c r="N85" s="57"/>
      <c r="O85" s="56"/>
      <c r="P85" s="57"/>
      <c r="Q85" s="59"/>
      <c r="R85" s="58"/>
      <c r="S85" s="58"/>
    </row>
    <row r="86" spans="1:19" ht="13.5" thickBot="1">
      <c r="A86" s="11">
        <v>3528</v>
      </c>
      <c r="B86" s="15" t="s">
        <v>7</v>
      </c>
      <c r="C86" s="12" t="s">
        <v>168</v>
      </c>
      <c r="D86" s="13" t="s">
        <v>169</v>
      </c>
      <c r="E86" s="17">
        <v>0</v>
      </c>
      <c r="F86" s="49">
        <v>71</v>
      </c>
      <c r="G86" s="1" t="s">
        <v>192</v>
      </c>
      <c r="H86" s="34">
        <f t="shared" si="2"/>
        <v>0</v>
      </c>
      <c r="I86" s="35">
        <f t="shared" si="3"/>
        <v>63900</v>
      </c>
      <c r="M86" s="57"/>
      <c r="N86" s="57"/>
      <c r="O86" s="58"/>
      <c r="P86" s="57"/>
      <c r="Q86" s="59"/>
      <c r="R86" s="58"/>
      <c r="S86" s="58"/>
    </row>
    <row r="87" spans="1:19" ht="13.5" thickBot="1">
      <c r="A87" s="11">
        <v>3534</v>
      </c>
      <c r="B87" s="15" t="s">
        <v>7</v>
      </c>
      <c r="C87" s="12" t="s">
        <v>170</v>
      </c>
      <c r="D87" s="13" t="s">
        <v>171</v>
      </c>
      <c r="E87" s="17">
        <v>0</v>
      </c>
      <c r="F87" s="49">
        <v>42</v>
      </c>
      <c r="G87" s="1" t="s">
        <v>192</v>
      </c>
      <c r="H87" s="34">
        <f t="shared" si="2"/>
        <v>0</v>
      </c>
      <c r="I87" s="35">
        <f t="shared" si="3"/>
        <v>37800</v>
      </c>
      <c r="M87" s="57"/>
      <c r="N87" s="57"/>
      <c r="O87" s="58"/>
      <c r="P87" s="57"/>
      <c r="Q87" s="59"/>
      <c r="R87" s="58"/>
      <c r="S87" s="58"/>
    </row>
    <row r="88" spans="1:19" ht="13.5" thickBot="1">
      <c r="A88" s="11">
        <v>3532</v>
      </c>
      <c r="B88" s="15" t="s">
        <v>7</v>
      </c>
      <c r="C88" s="12" t="s">
        <v>172</v>
      </c>
      <c r="D88" s="13" t="s">
        <v>173</v>
      </c>
      <c r="E88" s="17">
        <v>0</v>
      </c>
      <c r="F88" s="49">
        <v>31</v>
      </c>
      <c r="G88" s="1" t="s">
        <v>192</v>
      </c>
      <c r="H88" s="34">
        <f t="shared" si="2"/>
        <v>0</v>
      </c>
      <c r="I88" s="35">
        <f t="shared" si="3"/>
        <v>27900</v>
      </c>
      <c r="M88" s="57"/>
      <c r="N88" s="57"/>
      <c r="O88" s="58"/>
      <c r="P88" s="57"/>
      <c r="Q88" s="59"/>
      <c r="R88" s="58"/>
      <c r="S88" s="58"/>
    </row>
    <row r="89" spans="1:19" ht="13.5" thickBot="1">
      <c r="A89" s="11">
        <v>1010</v>
      </c>
      <c r="B89" s="15" t="s">
        <v>19</v>
      </c>
      <c r="C89" s="12" t="s">
        <v>174</v>
      </c>
      <c r="D89" s="13" t="s">
        <v>175</v>
      </c>
      <c r="E89" s="17">
        <v>0</v>
      </c>
      <c r="F89" s="30">
        <v>0</v>
      </c>
      <c r="G89" s="1" t="s">
        <v>192</v>
      </c>
      <c r="H89" s="34">
        <f t="shared" si="2"/>
        <v>0</v>
      </c>
      <c r="I89" s="35">
        <f t="shared" si="3"/>
        <v>0</v>
      </c>
      <c r="M89" s="57"/>
      <c r="N89" s="57"/>
      <c r="O89" s="58"/>
      <c r="P89" s="57"/>
      <c r="Q89" s="59"/>
      <c r="R89" s="58"/>
      <c r="S89" s="58"/>
    </row>
    <row r="90" spans="1:19" s="3" customFormat="1" ht="13.5" thickBot="1">
      <c r="A90" s="11">
        <v>3546</v>
      </c>
      <c r="B90" s="15" t="s">
        <v>7</v>
      </c>
      <c r="C90" s="12" t="s">
        <v>176</v>
      </c>
      <c r="D90" s="13" t="s">
        <v>177</v>
      </c>
      <c r="E90" s="17">
        <v>0</v>
      </c>
      <c r="F90" s="49">
        <v>243</v>
      </c>
      <c r="G90" s="1" t="s">
        <v>192</v>
      </c>
      <c r="H90" s="34">
        <f t="shared" si="2"/>
        <v>0</v>
      </c>
      <c r="I90" s="35">
        <f t="shared" si="3"/>
        <v>218700</v>
      </c>
      <c r="M90" s="57"/>
      <c r="N90" s="57"/>
      <c r="O90" s="56"/>
      <c r="P90" s="57"/>
      <c r="Q90" s="59"/>
      <c r="R90" s="56"/>
      <c r="S90" s="56"/>
    </row>
    <row r="91" spans="1:19" ht="13.5" thickBot="1">
      <c r="A91" s="11">
        <v>1009</v>
      </c>
      <c r="B91" s="15" t="s">
        <v>19</v>
      </c>
      <c r="C91" s="12" t="s">
        <v>178</v>
      </c>
      <c r="D91" s="13" t="s">
        <v>179</v>
      </c>
      <c r="E91" s="17">
        <v>0</v>
      </c>
      <c r="F91" s="30">
        <v>0</v>
      </c>
      <c r="G91" s="1" t="s">
        <v>192</v>
      </c>
      <c r="H91" s="34">
        <f t="shared" si="2"/>
        <v>0</v>
      </c>
      <c r="I91" s="35">
        <f t="shared" si="3"/>
        <v>0</v>
      </c>
      <c r="M91" s="57"/>
      <c r="N91" s="57"/>
      <c r="O91" s="58"/>
      <c r="P91" s="57"/>
      <c r="Q91" s="59"/>
      <c r="R91" s="58"/>
      <c r="S91" s="58"/>
    </row>
    <row r="92" spans="1:19" s="3" customFormat="1" ht="13.5" thickBot="1">
      <c r="A92" s="11">
        <v>3530</v>
      </c>
      <c r="B92" s="11" t="s">
        <v>7</v>
      </c>
      <c r="C92" s="6" t="s">
        <v>180</v>
      </c>
      <c r="D92" s="14" t="s">
        <v>181</v>
      </c>
      <c r="E92" s="17">
        <v>1</v>
      </c>
      <c r="F92" s="49">
        <v>12</v>
      </c>
      <c r="G92" s="1" t="s">
        <v>192</v>
      </c>
      <c r="H92" s="34">
        <f t="shared" si="2"/>
        <v>300</v>
      </c>
      <c r="I92" s="35">
        <f t="shared" si="3"/>
        <v>10800</v>
      </c>
      <c r="M92" s="57"/>
      <c r="N92" s="57"/>
      <c r="O92" s="56"/>
      <c r="P92" s="57"/>
      <c r="Q92" s="59"/>
      <c r="R92" s="56"/>
      <c r="S92" s="56"/>
    </row>
    <row r="93" spans="1:19" ht="13.5" thickBot="1">
      <c r="A93" s="11">
        <v>1015</v>
      </c>
      <c r="B93" s="15" t="s">
        <v>19</v>
      </c>
      <c r="C93" s="12" t="s">
        <v>182</v>
      </c>
      <c r="D93" s="13" t="s">
        <v>183</v>
      </c>
      <c r="E93" s="17">
        <v>0</v>
      </c>
      <c r="F93" s="30">
        <v>0</v>
      </c>
      <c r="G93" s="1" t="s">
        <v>192</v>
      </c>
      <c r="H93" s="34">
        <f t="shared" si="2"/>
        <v>0</v>
      </c>
      <c r="I93" s="35">
        <f t="shared" si="3"/>
        <v>0</v>
      </c>
      <c r="M93" s="57"/>
      <c r="N93" s="57"/>
      <c r="O93" s="58"/>
      <c r="P93" s="57"/>
      <c r="Q93" s="59"/>
      <c r="R93" s="58"/>
      <c r="S93" s="58"/>
    </row>
    <row r="94" spans="1:19" s="3" customFormat="1" ht="13.5" thickBot="1">
      <c r="A94" s="11">
        <v>2459</v>
      </c>
      <c r="B94" s="15" t="s">
        <v>7</v>
      </c>
      <c r="C94" s="12" t="s">
        <v>184</v>
      </c>
      <c r="D94" s="13" t="s">
        <v>185</v>
      </c>
      <c r="E94" s="17">
        <v>0</v>
      </c>
      <c r="F94" s="49">
        <v>27</v>
      </c>
      <c r="G94" s="1" t="s">
        <v>193</v>
      </c>
      <c r="H94" s="34">
        <f t="shared" si="2"/>
        <v>0</v>
      </c>
      <c r="I94" s="35">
        <f t="shared" si="3"/>
        <v>24300</v>
      </c>
      <c r="M94" s="57"/>
      <c r="N94" s="57"/>
      <c r="O94" s="56"/>
      <c r="P94" s="57"/>
      <c r="Q94" s="59"/>
      <c r="R94" s="56"/>
      <c r="S94" s="56"/>
    </row>
    <row r="95" spans="1:19" ht="14.25" thickTop="1" thickBot="1">
      <c r="D95" s="4" t="s">
        <v>0</v>
      </c>
      <c r="E95" s="32">
        <f>SUM(E6:E94)</f>
        <v>14</v>
      </c>
      <c r="F95" s="33">
        <f>SUM(F6:F94)</f>
        <v>8322</v>
      </c>
      <c r="H95" s="36">
        <f>SUM(H6:H94)</f>
        <v>4200</v>
      </c>
      <c r="I95" s="36">
        <f>SUM(I6:I94)</f>
        <v>7489800</v>
      </c>
      <c r="M95" s="57"/>
      <c r="N95" s="57"/>
      <c r="O95" s="58"/>
      <c r="P95" s="57"/>
      <c r="Q95" s="58"/>
      <c r="R95" s="58"/>
      <c r="S95" s="58"/>
    </row>
    <row r="96" spans="1:19" ht="13.5" thickBot="1">
      <c r="H96" s="37"/>
      <c r="I96" s="37"/>
      <c r="M96" s="57"/>
      <c r="N96" s="57"/>
      <c r="O96" s="58"/>
      <c r="P96" s="58"/>
      <c r="Q96" s="58"/>
      <c r="R96" s="58"/>
      <c r="S96" s="58"/>
    </row>
    <row r="97" spans="1:19" s="19" customFormat="1" ht="43.5" customHeight="1" thickBot="1">
      <c r="E97" s="22" t="str">
        <f>E3</f>
        <v>service children</v>
      </c>
      <c r="F97" s="23" t="str">
        <f>F3</f>
        <v>FSM eligibility Ever 6</v>
      </c>
      <c r="H97" s="38" t="str">
        <f>H3</f>
        <v>service children £300 per pupil</v>
      </c>
      <c r="I97" s="39" t="str">
        <f>I3</f>
        <v>FSM £900 per Pupil</v>
      </c>
      <c r="M97" s="60"/>
      <c r="N97" s="60"/>
      <c r="O97" s="61"/>
      <c r="P97" s="61"/>
      <c r="Q97" s="61"/>
      <c r="R97" s="61"/>
      <c r="S97" s="61"/>
    </row>
    <row r="98" spans="1:19" s="19" customFormat="1" ht="11.25">
      <c r="A98" s="20" t="s">
        <v>7</v>
      </c>
      <c r="D98" s="21" t="s">
        <v>186</v>
      </c>
      <c r="E98" s="24">
        <f t="shared" ref="E98:F100" si="4">SUMIF($B:$B,$A98,E:E)</f>
        <v>9</v>
      </c>
      <c r="F98" s="25">
        <f t="shared" si="4"/>
        <v>5694</v>
      </c>
      <c r="H98" s="40">
        <f t="shared" ref="H98:I100" si="5">SUMIF($B:$B,$A98,H:H)</f>
        <v>2700</v>
      </c>
      <c r="I98" s="41">
        <f t="shared" si="5"/>
        <v>5124600</v>
      </c>
      <c r="M98" s="60"/>
      <c r="N98" s="60"/>
      <c r="O98" s="61"/>
      <c r="P98" s="61"/>
      <c r="Q98" s="61"/>
      <c r="R98" s="61"/>
      <c r="S98" s="61"/>
    </row>
    <row r="99" spans="1:19" s="19" customFormat="1" ht="11.25">
      <c r="A99" s="20" t="s">
        <v>10</v>
      </c>
      <c r="D99" s="21" t="s">
        <v>187</v>
      </c>
      <c r="E99" s="24">
        <f t="shared" si="4"/>
        <v>5</v>
      </c>
      <c r="F99" s="25">
        <f t="shared" si="4"/>
        <v>2256</v>
      </c>
      <c r="H99" s="40">
        <f t="shared" si="5"/>
        <v>1500</v>
      </c>
      <c r="I99" s="41">
        <f t="shared" si="5"/>
        <v>2030400</v>
      </c>
      <c r="M99" s="60"/>
      <c r="N99" s="60"/>
      <c r="O99" s="61"/>
      <c r="P99" s="61"/>
      <c r="Q99" s="61"/>
      <c r="R99" s="61"/>
      <c r="S99" s="61"/>
    </row>
    <row r="100" spans="1:19" s="19" customFormat="1" ht="12" thickBot="1">
      <c r="A100" s="20" t="s">
        <v>84</v>
      </c>
      <c r="D100" s="21" t="s">
        <v>188</v>
      </c>
      <c r="E100" s="26">
        <f t="shared" si="4"/>
        <v>0</v>
      </c>
      <c r="F100" s="27">
        <f t="shared" si="4"/>
        <v>372</v>
      </c>
      <c r="H100" s="42">
        <f t="shared" si="5"/>
        <v>0</v>
      </c>
      <c r="I100" s="43">
        <f t="shared" si="5"/>
        <v>334800</v>
      </c>
      <c r="M100" s="60"/>
      <c r="N100" s="60"/>
      <c r="O100" s="61"/>
      <c r="P100" s="61"/>
      <c r="Q100" s="61"/>
      <c r="R100" s="61"/>
      <c r="S100" s="61"/>
    </row>
    <row r="101" spans="1:19" ht="14.25" thickTop="1" thickBot="1">
      <c r="E101" s="28">
        <f>SUM(E98:E100)</f>
        <v>14</v>
      </c>
      <c r="F101" s="29">
        <f>SUM(F98:F100)</f>
        <v>8322</v>
      </c>
      <c r="H101" s="44">
        <f>SUM(H98:H100)</f>
        <v>4200</v>
      </c>
      <c r="I101" s="45">
        <f>SUM(I98:I100)</f>
        <v>7489800</v>
      </c>
      <c r="M101" s="57"/>
      <c r="N101" s="57"/>
      <c r="O101" s="58"/>
      <c r="P101" s="58"/>
      <c r="Q101" s="58"/>
      <c r="R101" s="58"/>
      <c r="S101" s="58"/>
    </row>
    <row r="102" spans="1:19">
      <c r="E102" s="2"/>
      <c r="F102" s="2"/>
      <c r="H102" s="2"/>
      <c r="I102" s="2"/>
    </row>
    <row r="103" spans="1:19" s="19" customFormat="1" ht="32.25" customHeight="1">
      <c r="A103" s="64"/>
      <c r="B103" s="64"/>
      <c r="C103" s="64"/>
      <c r="D103" s="64"/>
      <c r="E103" s="64"/>
      <c r="F103" s="64"/>
      <c r="M103" s="47"/>
      <c r="N103" s="47"/>
    </row>
    <row r="104" spans="1:19" s="19" customFormat="1" ht="13.5" customHeight="1">
      <c r="A104" s="65" t="s">
        <v>5</v>
      </c>
      <c r="B104" s="65"/>
      <c r="C104" s="65"/>
      <c r="D104" s="65"/>
      <c r="E104" s="65"/>
      <c r="F104" s="65"/>
      <c r="M104" s="47"/>
      <c r="N104" s="47"/>
    </row>
    <row r="105" spans="1:19" ht="13.5" customHeight="1">
      <c r="A105" s="5"/>
      <c r="B105" s="5"/>
    </row>
  </sheetData>
  <sheetProtection password="EF5C" sheet="1" objects="1" scenarios="1"/>
  <mergeCells count="15">
    <mergeCell ref="H2:I2"/>
    <mergeCell ref="H3:H5"/>
    <mergeCell ref="I3:I5"/>
    <mergeCell ref="K3:K5"/>
    <mergeCell ref="L3:L5"/>
    <mergeCell ref="G3:G5"/>
    <mergeCell ref="A103:F103"/>
    <mergeCell ref="A104:F104"/>
    <mergeCell ref="F3:F5"/>
    <mergeCell ref="E2:F2"/>
    <mergeCell ref="A3:A5"/>
    <mergeCell ref="C3:C5"/>
    <mergeCell ref="D3:D5"/>
    <mergeCell ref="E3:E5"/>
    <mergeCell ref="B3:B5"/>
  </mergeCells>
  <phoneticPr fontId="1" type="noConversion"/>
  <conditionalFormatting sqref="E6:F94">
    <cfRule type="cellIs" dxfId="17" priority="7" stopIfTrue="1" operator="equal">
      <formula>0</formula>
    </cfRule>
  </conditionalFormatting>
  <conditionalFormatting sqref="E95:F95">
    <cfRule type="cellIs" dxfId="16" priority="6" stopIfTrue="1" operator="equal">
      <formula>0</formula>
    </cfRule>
  </conditionalFormatting>
  <conditionalFormatting sqref="H6:I94">
    <cfRule type="cellIs" dxfId="15" priority="5" stopIfTrue="1" operator="equal">
      <formula>0</formula>
    </cfRule>
  </conditionalFormatting>
  <conditionalFormatting sqref="H95:I95">
    <cfRule type="cellIs" dxfId="14" priority="4" stopIfTrue="1" operator="equal">
      <formula>0</formula>
    </cfRule>
  </conditionalFormatting>
  <printOptions horizontalCentered="1"/>
  <pageMargins left="0.27559055118110237" right="0.23622047244094491" top="0.82677165354330717" bottom="0.39370078740157483" header="0.23622047244094491" footer="0.15748031496062992"/>
  <pageSetup paperSize="9" scale="46" fitToHeight="0" orientation="portrait" r:id="rId1"/>
  <headerFooter alignWithMargins="0">
    <oddHeader>&amp;L&amp;"Arial,Bold"&amp;12Estimated Pupil Premium: Derby schools&amp;R&amp;G</oddHeader>
    <oddFooter>&amp;R&amp;8&amp;P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S27"/>
  <sheetViews>
    <sheetView showGridLines="0" view="pageLayout" topLeftCell="C1" zoomScaleNormal="100" workbookViewId="0">
      <selection activeCell="J2" sqref="J2"/>
    </sheetView>
  </sheetViews>
  <sheetFormatPr defaultRowHeight="12.75"/>
  <cols>
    <col min="1" max="2" width="9.140625" style="1"/>
    <col min="3" max="3" width="52.42578125" style="1" customWidth="1"/>
    <col min="4" max="4" width="18.85546875" style="1" customWidth="1"/>
    <col min="5" max="5" width="15.42578125" style="1" customWidth="1"/>
    <col min="6" max="6" width="13.5703125" style="1" customWidth="1"/>
    <col min="7" max="7" width="18.85546875" style="1" customWidth="1"/>
    <col min="8" max="8" width="15.42578125" style="1" customWidth="1"/>
    <col min="9" max="9" width="9.140625" style="1"/>
    <col min="10" max="10" width="35.7109375" style="1" customWidth="1"/>
    <col min="11" max="11" width="9.140625" style="1"/>
    <col min="12" max="13" width="9.140625" style="46"/>
    <col min="14" max="16384" width="9.140625" style="1"/>
  </cols>
  <sheetData>
    <row r="1" spans="1:19" ht="15.75" customHeight="1" thickBot="1"/>
    <row r="2" spans="1:19" ht="84" customHeight="1" thickBot="1">
      <c r="A2" s="7"/>
      <c r="B2" s="7"/>
      <c r="C2" s="16"/>
      <c r="D2" s="68" t="s">
        <v>4</v>
      </c>
      <c r="E2" s="69"/>
      <c r="G2" s="68" t="s">
        <v>189</v>
      </c>
      <c r="H2" s="69"/>
      <c r="J2" s="62" t="s">
        <v>214</v>
      </c>
    </row>
    <row r="3" spans="1:19" s="3" customFormat="1" ht="27.75" customHeight="1">
      <c r="A3" s="70" t="s">
        <v>2</v>
      </c>
      <c r="B3" s="70" t="s">
        <v>6</v>
      </c>
      <c r="C3" s="74" t="s">
        <v>198</v>
      </c>
      <c r="D3" s="63" t="s">
        <v>3</v>
      </c>
      <c r="E3" s="66" t="s">
        <v>194</v>
      </c>
      <c r="F3" s="63" t="s">
        <v>195</v>
      </c>
      <c r="G3" s="63" t="s">
        <v>190</v>
      </c>
      <c r="H3" s="66" t="s">
        <v>191</v>
      </c>
      <c r="J3" s="74" t="s">
        <v>199</v>
      </c>
      <c r="K3" s="75"/>
      <c r="L3" s="55"/>
      <c r="M3" s="55"/>
      <c r="N3" s="56"/>
      <c r="O3" s="56"/>
      <c r="P3" s="56"/>
      <c r="Q3" s="56"/>
      <c r="R3" s="56"/>
      <c r="S3" s="56"/>
    </row>
    <row r="4" spans="1:19" s="3" customFormat="1" ht="16.5" customHeight="1">
      <c r="A4" s="71"/>
      <c r="B4" s="71"/>
      <c r="C4" s="63"/>
      <c r="D4" s="63"/>
      <c r="E4" s="66"/>
      <c r="F4" s="63"/>
      <c r="G4" s="63"/>
      <c r="H4" s="66"/>
      <c r="J4" s="63"/>
      <c r="K4" s="75"/>
      <c r="L4" s="55"/>
      <c r="M4" s="55"/>
      <c r="N4" s="56"/>
      <c r="O4" s="56"/>
      <c r="P4" s="56"/>
      <c r="Q4" s="56"/>
      <c r="R4" s="56"/>
      <c r="S4" s="56"/>
    </row>
    <row r="5" spans="1:19" s="3" customFormat="1" ht="37.5" customHeight="1" thickBot="1">
      <c r="A5" s="72"/>
      <c r="B5" s="72"/>
      <c r="C5" s="73"/>
      <c r="D5" s="73"/>
      <c r="E5" s="67"/>
      <c r="F5" s="63"/>
      <c r="G5" s="73"/>
      <c r="H5" s="67"/>
      <c r="J5" s="73"/>
      <c r="K5" s="75"/>
      <c r="L5" s="55"/>
      <c r="M5" s="55"/>
      <c r="N5" s="56"/>
      <c r="O5" s="56"/>
      <c r="P5" s="56"/>
      <c r="Q5" s="56"/>
      <c r="R5" s="56"/>
      <c r="S5" s="56"/>
    </row>
    <row r="6" spans="1:19" ht="13.5" customHeight="1" thickBot="1">
      <c r="A6" s="11">
        <v>5414</v>
      </c>
      <c r="B6" s="15" t="s">
        <v>10</v>
      </c>
      <c r="C6" s="13" t="s">
        <v>200</v>
      </c>
      <c r="D6" s="17">
        <v>0</v>
      </c>
      <c r="E6" s="30">
        <v>152</v>
      </c>
      <c r="F6" s="48" t="s">
        <v>192</v>
      </c>
      <c r="G6" s="34">
        <f>D6*300</f>
        <v>0</v>
      </c>
      <c r="H6" s="35">
        <f>E6*900</f>
        <v>136800</v>
      </c>
      <c r="L6" s="57"/>
      <c r="M6" s="57"/>
      <c r="N6" s="58"/>
      <c r="O6" s="57"/>
      <c r="P6" s="59"/>
      <c r="Q6" s="58"/>
      <c r="R6" s="58"/>
      <c r="S6" s="58"/>
    </row>
    <row r="7" spans="1:19" ht="13.5" thickBot="1">
      <c r="A7" s="11">
        <v>5402</v>
      </c>
      <c r="B7" s="15" t="s">
        <v>10</v>
      </c>
      <c r="C7" s="13" t="s">
        <v>201</v>
      </c>
      <c r="D7" s="17">
        <v>0</v>
      </c>
      <c r="E7" s="30">
        <v>190</v>
      </c>
      <c r="F7" s="48" t="s">
        <v>192</v>
      </c>
      <c r="G7" s="34">
        <f t="shared" ref="G7:G16" si="0">D7*300</f>
        <v>0</v>
      </c>
      <c r="H7" s="35">
        <f t="shared" ref="H7:H16" si="1">E7*900</f>
        <v>171000</v>
      </c>
      <c r="L7" s="57"/>
      <c r="M7" s="57"/>
      <c r="N7" s="58"/>
      <c r="O7" s="57"/>
      <c r="P7" s="59"/>
      <c r="Q7" s="58"/>
      <c r="R7" s="58"/>
      <c r="S7" s="58"/>
    </row>
    <row r="8" spans="1:19" ht="13.5" thickBot="1">
      <c r="A8" s="11">
        <v>2010</v>
      </c>
      <c r="B8" s="15" t="s">
        <v>7</v>
      </c>
      <c r="C8" s="13" t="s">
        <v>202</v>
      </c>
      <c r="D8" s="17">
        <v>0</v>
      </c>
      <c r="E8" s="30">
        <v>107</v>
      </c>
      <c r="F8" s="48" t="s">
        <v>212</v>
      </c>
      <c r="G8" s="34">
        <f t="shared" si="0"/>
        <v>0</v>
      </c>
      <c r="H8" s="35">
        <f t="shared" si="1"/>
        <v>96300</v>
      </c>
      <c r="L8" s="57"/>
      <c r="M8" s="57"/>
      <c r="N8" s="58"/>
      <c r="O8" s="57"/>
      <c r="P8" s="59"/>
      <c r="Q8" s="58"/>
      <c r="R8" s="58"/>
      <c r="S8" s="58"/>
    </row>
    <row r="9" spans="1:19" ht="13.5" thickBot="1">
      <c r="A9" s="11">
        <v>2009</v>
      </c>
      <c r="B9" s="15" t="s">
        <v>7</v>
      </c>
      <c r="C9" s="13" t="s">
        <v>203</v>
      </c>
      <c r="D9" s="17">
        <v>0</v>
      </c>
      <c r="E9" s="30">
        <v>133</v>
      </c>
      <c r="F9" s="1" t="s">
        <v>192</v>
      </c>
      <c r="G9" s="34">
        <f t="shared" si="0"/>
        <v>0</v>
      </c>
      <c r="H9" s="35">
        <f t="shared" si="1"/>
        <v>119700</v>
      </c>
      <c r="L9" s="57"/>
      <c r="M9" s="57"/>
      <c r="N9" s="58"/>
      <c r="O9" s="57"/>
      <c r="P9" s="59"/>
      <c r="Q9" s="58"/>
      <c r="R9" s="58"/>
      <c r="S9" s="58"/>
    </row>
    <row r="10" spans="1:19" ht="13.5" thickBot="1">
      <c r="A10" s="11">
        <v>4181</v>
      </c>
      <c r="B10" s="15" t="s">
        <v>10</v>
      </c>
      <c r="C10" s="13" t="s">
        <v>204</v>
      </c>
      <c r="D10" s="17">
        <v>0</v>
      </c>
      <c r="E10" s="30">
        <v>261</v>
      </c>
      <c r="F10" s="48" t="s">
        <v>192</v>
      </c>
      <c r="G10" s="34">
        <f t="shared" si="0"/>
        <v>0</v>
      </c>
      <c r="H10" s="35">
        <f t="shared" si="1"/>
        <v>234900</v>
      </c>
      <c r="L10" s="57"/>
      <c r="M10" s="57"/>
      <c r="N10" s="58"/>
      <c r="O10" s="57"/>
      <c r="P10" s="59"/>
      <c r="Q10" s="58"/>
      <c r="R10" s="58"/>
      <c r="S10" s="58"/>
    </row>
    <row r="11" spans="1:19" s="3" customFormat="1" ht="14.25" customHeight="1" thickBot="1">
      <c r="A11" s="11">
        <v>4607</v>
      </c>
      <c r="B11" s="15" t="s">
        <v>10</v>
      </c>
      <c r="C11" s="13" t="s">
        <v>205</v>
      </c>
      <c r="D11" s="17">
        <v>2</v>
      </c>
      <c r="E11" s="17">
        <v>350</v>
      </c>
      <c r="F11" s="48" t="s">
        <v>212</v>
      </c>
      <c r="G11" s="34">
        <f t="shared" si="0"/>
        <v>600</v>
      </c>
      <c r="H11" s="35">
        <f t="shared" si="1"/>
        <v>315000</v>
      </c>
      <c r="L11" s="57"/>
      <c r="M11" s="57"/>
      <c r="N11" s="56"/>
      <c r="O11" s="57"/>
      <c r="P11" s="59"/>
      <c r="Q11" s="56"/>
      <c r="R11" s="56"/>
      <c r="S11" s="56"/>
    </row>
    <row r="12" spans="1:19" ht="12.75" customHeight="1" thickBot="1">
      <c r="A12" s="11">
        <v>3531</v>
      </c>
      <c r="B12" s="15" t="s">
        <v>7</v>
      </c>
      <c r="C12" s="13" t="s">
        <v>206</v>
      </c>
      <c r="D12" s="17">
        <v>0</v>
      </c>
      <c r="E12" s="30">
        <v>107</v>
      </c>
      <c r="F12" s="48" t="s">
        <v>212</v>
      </c>
      <c r="G12" s="34">
        <f t="shared" si="0"/>
        <v>0</v>
      </c>
      <c r="H12" s="35">
        <f t="shared" si="1"/>
        <v>96300</v>
      </c>
      <c r="L12" s="57"/>
      <c r="M12" s="57"/>
      <c r="N12" s="58"/>
      <c r="O12" s="57"/>
      <c r="P12" s="59"/>
      <c r="Q12" s="58"/>
      <c r="R12" s="58"/>
      <c r="S12" s="58"/>
    </row>
    <row r="13" spans="1:19" ht="13.5" thickBot="1">
      <c r="A13" s="11">
        <v>2008</v>
      </c>
      <c r="B13" s="15" t="s">
        <v>7</v>
      </c>
      <c r="C13" s="13" t="s">
        <v>207</v>
      </c>
      <c r="D13" s="17">
        <v>0</v>
      </c>
      <c r="E13" s="30">
        <v>75</v>
      </c>
      <c r="F13" s="48" t="s">
        <v>192</v>
      </c>
      <c r="G13" s="34">
        <f t="shared" si="0"/>
        <v>0</v>
      </c>
      <c r="H13" s="35">
        <f t="shared" si="1"/>
        <v>67500</v>
      </c>
      <c r="L13" s="57"/>
      <c r="M13" s="57"/>
      <c r="N13" s="58"/>
      <c r="O13" s="57"/>
      <c r="P13" s="59"/>
      <c r="Q13" s="58"/>
      <c r="R13" s="58"/>
      <c r="S13" s="58"/>
    </row>
    <row r="14" spans="1:19" ht="12.75" customHeight="1" thickBot="1">
      <c r="A14" s="11">
        <v>4001</v>
      </c>
      <c r="B14" s="15" t="s">
        <v>10</v>
      </c>
      <c r="C14" s="13" t="s">
        <v>208</v>
      </c>
      <c r="D14" s="17">
        <v>0</v>
      </c>
      <c r="E14" s="49">
        <v>478</v>
      </c>
      <c r="F14" s="48" t="s">
        <v>212</v>
      </c>
      <c r="G14" s="34">
        <f t="shared" si="0"/>
        <v>0</v>
      </c>
      <c r="H14" s="35">
        <f t="shared" si="1"/>
        <v>430200</v>
      </c>
      <c r="L14" s="57"/>
      <c r="M14" s="57"/>
      <c r="N14" s="58"/>
      <c r="O14" s="57"/>
      <c r="P14" s="59"/>
      <c r="Q14" s="58"/>
      <c r="R14" s="58"/>
      <c r="S14" s="58"/>
    </row>
    <row r="15" spans="1:19" ht="13.5" thickBot="1">
      <c r="A15" s="11">
        <v>5412</v>
      </c>
      <c r="B15" s="15" t="s">
        <v>10</v>
      </c>
      <c r="C15" s="13" t="s">
        <v>209</v>
      </c>
      <c r="D15" s="17">
        <v>0</v>
      </c>
      <c r="E15" s="30">
        <v>286</v>
      </c>
      <c r="F15" s="48" t="s">
        <v>192</v>
      </c>
      <c r="G15" s="34">
        <f t="shared" si="0"/>
        <v>0</v>
      </c>
      <c r="H15" s="35">
        <f t="shared" si="1"/>
        <v>257400</v>
      </c>
      <c r="L15" s="57"/>
      <c r="M15" s="57"/>
      <c r="N15" s="58"/>
      <c r="O15" s="57"/>
      <c r="P15" s="59"/>
      <c r="Q15" s="58"/>
      <c r="R15" s="58"/>
      <c r="S15" s="58"/>
    </row>
    <row r="16" spans="1:19" ht="13.5" thickBot="1">
      <c r="A16" s="50">
        <v>2007</v>
      </c>
      <c r="B16" s="51" t="s">
        <v>7</v>
      </c>
      <c r="C16" s="52" t="s">
        <v>210</v>
      </c>
      <c r="D16" s="53">
        <v>0</v>
      </c>
      <c r="E16" s="54">
        <v>137</v>
      </c>
      <c r="F16" s="48" t="s">
        <v>211</v>
      </c>
      <c r="G16" s="34">
        <f t="shared" si="0"/>
        <v>0</v>
      </c>
      <c r="H16" s="35">
        <f t="shared" si="1"/>
        <v>123300</v>
      </c>
      <c r="M16" s="57"/>
      <c r="N16" s="58"/>
      <c r="O16" s="57"/>
      <c r="P16" s="59"/>
      <c r="Q16" s="58"/>
      <c r="R16" s="58"/>
      <c r="S16" s="58"/>
    </row>
    <row r="17" spans="1:19" ht="14.25" thickTop="1" thickBot="1">
      <c r="C17" s="4" t="s">
        <v>0</v>
      </c>
      <c r="D17" s="32">
        <f>SUM(D6:D16)</f>
        <v>2</v>
      </c>
      <c r="E17" s="33">
        <f>SUM(E6:E16)</f>
        <v>2276</v>
      </c>
      <c r="G17" s="36">
        <f>SUM(G6:G16)</f>
        <v>600</v>
      </c>
      <c r="H17" s="36">
        <f>SUM(H6:H16)</f>
        <v>2048400</v>
      </c>
      <c r="L17" s="57"/>
      <c r="M17" s="57"/>
      <c r="N17" s="58"/>
      <c r="O17" s="57"/>
      <c r="P17" s="58"/>
      <c r="Q17" s="58"/>
      <c r="R17" s="58"/>
      <c r="S17" s="58"/>
    </row>
    <row r="18" spans="1:19" ht="13.5" thickBot="1">
      <c r="G18" s="37"/>
      <c r="H18" s="37"/>
      <c r="L18" s="57"/>
      <c r="M18" s="57"/>
      <c r="N18" s="58"/>
      <c r="O18" s="58"/>
      <c r="P18" s="58"/>
      <c r="Q18" s="58"/>
      <c r="R18" s="58"/>
      <c r="S18" s="58"/>
    </row>
    <row r="19" spans="1:19" s="19" customFormat="1" ht="43.5" customHeight="1" thickBot="1">
      <c r="D19" s="22" t="str">
        <f>D3</f>
        <v>service children</v>
      </c>
      <c r="E19" s="23" t="str">
        <f>E3</f>
        <v>FSM eligibility Ever 6</v>
      </c>
      <c r="G19" s="38" t="str">
        <f>G3</f>
        <v>service children £300 per pupil</v>
      </c>
      <c r="H19" s="39" t="str">
        <f>H3</f>
        <v>FSM £900 per Pupil</v>
      </c>
      <c r="L19" s="60"/>
      <c r="M19" s="60"/>
      <c r="N19" s="61"/>
      <c r="O19" s="61"/>
      <c r="P19" s="61"/>
      <c r="Q19" s="61"/>
      <c r="R19" s="61"/>
      <c r="S19" s="61"/>
    </row>
    <row r="20" spans="1:19" s="19" customFormat="1" ht="11.25">
      <c r="A20" s="20" t="s">
        <v>7</v>
      </c>
      <c r="C20" s="21" t="s">
        <v>186</v>
      </c>
      <c r="D20" s="24">
        <f t="shared" ref="D20:E22" si="2">SUMIF($B:$B,$A20,D:D)</f>
        <v>0</v>
      </c>
      <c r="E20" s="25">
        <f t="shared" si="2"/>
        <v>559</v>
      </c>
      <c r="G20" s="40">
        <f t="shared" ref="G20:H22" si="3">SUMIF($B:$B,$A20,G:G)</f>
        <v>0</v>
      </c>
      <c r="H20" s="41">
        <f t="shared" si="3"/>
        <v>503100</v>
      </c>
      <c r="L20" s="47"/>
      <c r="M20" s="47"/>
    </row>
    <row r="21" spans="1:19" s="19" customFormat="1" ht="11.25">
      <c r="A21" s="20" t="s">
        <v>10</v>
      </c>
      <c r="C21" s="21" t="s">
        <v>187</v>
      </c>
      <c r="D21" s="24">
        <f t="shared" si="2"/>
        <v>2</v>
      </c>
      <c r="E21" s="25">
        <f t="shared" si="2"/>
        <v>1717</v>
      </c>
      <c r="G21" s="40">
        <f t="shared" si="3"/>
        <v>600</v>
      </c>
      <c r="H21" s="41">
        <f t="shared" si="3"/>
        <v>1545300</v>
      </c>
      <c r="L21" s="47"/>
      <c r="M21" s="47"/>
    </row>
    <row r="22" spans="1:19" s="19" customFormat="1" ht="12" thickBot="1">
      <c r="A22" s="20" t="s">
        <v>84</v>
      </c>
      <c r="C22" s="21" t="s">
        <v>188</v>
      </c>
      <c r="D22" s="26">
        <f t="shared" si="2"/>
        <v>0</v>
      </c>
      <c r="E22" s="27">
        <f t="shared" si="2"/>
        <v>0</v>
      </c>
      <c r="G22" s="42">
        <f t="shared" si="3"/>
        <v>0</v>
      </c>
      <c r="H22" s="43">
        <f t="shared" si="3"/>
        <v>0</v>
      </c>
      <c r="L22" s="47"/>
      <c r="M22" s="47"/>
    </row>
    <row r="23" spans="1:19" ht="14.25" thickTop="1" thickBot="1">
      <c r="D23" s="28">
        <f>SUM(D20:D22)</f>
        <v>2</v>
      </c>
      <c r="E23" s="29">
        <f>SUM(E20:E22)</f>
        <v>2276</v>
      </c>
      <c r="G23" s="44">
        <f>SUM(G20:G22)</f>
        <v>600</v>
      </c>
      <c r="H23" s="45">
        <f>SUM(H20:H22)</f>
        <v>2048400</v>
      </c>
    </row>
    <row r="24" spans="1:19">
      <c r="D24" s="2"/>
      <c r="E24" s="2"/>
      <c r="G24" s="2"/>
      <c r="H24" s="2"/>
    </row>
    <row r="25" spans="1:19" s="19" customFormat="1" ht="32.25" customHeight="1">
      <c r="A25" s="64"/>
      <c r="B25" s="64"/>
      <c r="C25" s="64"/>
      <c r="D25" s="64"/>
      <c r="E25" s="64"/>
      <c r="L25" s="47"/>
      <c r="M25" s="47"/>
    </row>
    <row r="26" spans="1:19" s="19" customFormat="1" ht="13.5" customHeight="1">
      <c r="A26" s="65" t="s">
        <v>5</v>
      </c>
      <c r="B26" s="65"/>
      <c r="C26" s="65"/>
      <c r="D26" s="65"/>
      <c r="E26" s="65"/>
      <c r="L26" s="47"/>
      <c r="M26" s="47"/>
    </row>
    <row r="27" spans="1:19" ht="13.5" customHeight="1">
      <c r="A27" s="5"/>
      <c r="B27" s="5"/>
    </row>
  </sheetData>
  <sheetProtection password="EF5C" sheet="1" objects="1" scenarios="1"/>
  <mergeCells count="14">
    <mergeCell ref="J3:J5"/>
    <mergeCell ref="K3:K5"/>
    <mergeCell ref="A25:E25"/>
    <mergeCell ref="A26:E26"/>
    <mergeCell ref="D2:E2"/>
    <mergeCell ref="G2:H2"/>
    <mergeCell ref="A3:A5"/>
    <mergeCell ref="B3:B5"/>
    <mergeCell ref="C3:C5"/>
    <mergeCell ref="D3:D5"/>
    <mergeCell ref="E3:E5"/>
    <mergeCell ref="F3:F5"/>
    <mergeCell ref="G3:G5"/>
    <mergeCell ref="H3:H5"/>
  </mergeCells>
  <conditionalFormatting sqref="D14:E14 E11">
    <cfRule type="cellIs" dxfId="13" priority="16" stopIfTrue="1" operator="equal">
      <formula>0</formula>
    </cfRule>
  </conditionalFormatting>
  <conditionalFormatting sqref="D17:E17">
    <cfRule type="cellIs" dxfId="12" priority="15" stopIfTrue="1" operator="equal">
      <formula>0</formula>
    </cfRule>
  </conditionalFormatting>
  <conditionalFormatting sqref="G6:H16">
    <cfRule type="cellIs" dxfId="11" priority="14" stopIfTrue="1" operator="equal">
      <formula>0</formula>
    </cfRule>
  </conditionalFormatting>
  <conditionalFormatting sqref="G17:H17">
    <cfRule type="cellIs" dxfId="10" priority="13" stopIfTrue="1" operator="equal">
      <formula>0</formula>
    </cfRule>
  </conditionalFormatting>
  <conditionalFormatting sqref="D6:E6">
    <cfRule type="cellIs" dxfId="9" priority="10" stopIfTrue="1" operator="equal">
      <formula>0</formula>
    </cfRule>
  </conditionalFormatting>
  <conditionalFormatting sqref="D7:E7">
    <cfRule type="cellIs" dxfId="8" priority="9" stopIfTrue="1" operator="equal">
      <formula>0</formula>
    </cfRule>
  </conditionalFormatting>
  <conditionalFormatting sqref="D8:E8">
    <cfRule type="cellIs" dxfId="7" priority="8" stopIfTrue="1" operator="equal">
      <formula>0</formula>
    </cfRule>
  </conditionalFormatting>
  <conditionalFormatting sqref="D9:E9">
    <cfRule type="cellIs" dxfId="6" priority="7" stopIfTrue="1" operator="equal">
      <formula>0</formula>
    </cfRule>
  </conditionalFormatting>
  <conditionalFormatting sqref="D10:E10">
    <cfRule type="cellIs" dxfId="5" priority="6" stopIfTrue="1" operator="equal">
      <formula>0</formula>
    </cfRule>
  </conditionalFormatting>
  <conditionalFormatting sqref="D11">
    <cfRule type="cellIs" dxfId="4" priority="5" stopIfTrue="1" operator="equal">
      <formula>0</formula>
    </cfRule>
  </conditionalFormatting>
  <conditionalFormatting sqref="D12:E12">
    <cfRule type="cellIs" dxfId="3" priority="4" stopIfTrue="1" operator="equal">
      <formula>0</formula>
    </cfRule>
  </conditionalFormatting>
  <conditionalFormatting sqref="D13:E13">
    <cfRule type="cellIs" dxfId="2" priority="3" stopIfTrue="1" operator="equal">
      <formula>0</formula>
    </cfRule>
  </conditionalFormatting>
  <conditionalFormatting sqref="D15:E15">
    <cfRule type="cellIs" dxfId="1" priority="2" stopIfTrue="1" operator="equal">
      <formula>0</formula>
    </cfRule>
  </conditionalFormatting>
  <conditionalFormatting sqref="D16:E16">
    <cfRule type="cellIs" dxfId="0" priority="1" stopIfTrue="1" operator="equal">
      <formula>0</formula>
    </cfRule>
  </conditionalFormatting>
  <printOptions horizontalCentered="1"/>
  <pageMargins left="0.27559055118110237" right="0.23622047244094491" top="0.82677165354330717" bottom="0.39370078740157483" header="0.23622047244094491" footer="0.15748031496062992"/>
  <pageSetup paperSize="9" scale="70" fitToHeight="2" orientation="landscape" r:id="rId1"/>
  <headerFooter alignWithMargins="0">
    <oddHeader>&amp;LEstimated Pupil Premium: Academies&amp;R&amp;G</oddHeader>
    <oddFooter>&amp;R&amp;8&amp;P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Derby City Schools paid by LA</vt:lpstr>
      <vt:lpstr>Academies for info only EFA pay</vt:lpstr>
      <vt:lpstr>'Academies for info only EFA pay'!Print_Area</vt:lpstr>
      <vt:lpstr>'Derby City Schools paid by LA'!Print_Area</vt:lpstr>
      <vt:lpstr>'Academies for info only EFA pay'!Print_Titles</vt:lpstr>
      <vt:lpstr>'Derby City Schools paid by LA'!Print_Titles</vt:lpstr>
    </vt:vector>
  </TitlesOfParts>
  <Company>Derby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dc:creator>
  <cp:lastModifiedBy>K Goodacre</cp:lastModifiedBy>
  <cp:lastPrinted>2013-03-15T11:04:14Z</cp:lastPrinted>
  <dcterms:created xsi:type="dcterms:W3CDTF">2007-02-07T16:22:04Z</dcterms:created>
  <dcterms:modified xsi:type="dcterms:W3CDTF">2013-03-15T11:25:32Z</dcterms:modified>
</cp:coreProperties>
</file>