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85" yWindow="135" windowWidth="16140" windowHeight="9990"/>
  </bookViews>
  <sheets>
    <sheet name="S251Outturn201213_TAReport" sheetId="1" r:id="rId1"/>
  </sheets>
  <calcPr calcId="145621"/>
  <fileRecoveryPr autoRecover="0"/>
</workbook>
</file>

<file path=xl/calcChain.xml><?xml version="1.0" encoding="utf-8"?>
<calcChain xmlns="http://schemas.openxmlformats.org/spreadsheetml/2006/main">
  <c r="AC134" i="1" l="1"/>
  <c r="AB134" i="1"/>
  <c r="AA134" i="1"/>
  <c r="Y134" i="1"/>
  <c r="AC133" i="1"/>
  <c r="AB133" i="1"/>
  <c r="AA133" i="1"/>
  <c r="Y133" i="1"/>
  <c r="J133" i="1"/>
  <c r="AC129" i="1"/>
  <c r="AB129" i="1"/>
  <c r="AA129" i="1"/>
  <c r="Y129" i="1"/>
  <c r="O129" i="1"/>
  <c r="K129" i="1"/>
  <c r="J129" i="1"/>
  <c r="E129" i="1"/>
  <c r="AD128" i="1"/>
  <c r="AC128" i="1"/>
  <c r="AB128" i="1"/>
  <c r="AA128" i="1"/>
  <c r="Z128" i="1"/>
  <c r="Y128" i="1"/>
  <c r="T128" i="1"/>
  <c r="O128" i="1"/>
  <c r="K128" i="1"/>
  <c r="J128" i="1"/>
  <c r="E128" i="1"/>
  <c r="AD127" i="1"/>
  <c r="AC127" i="1"/>
  <c r="AB127" i="1"/>
  <c r="AA127" i="1"/>
  <c r="Z127" i="1"/>
  <c r="Y127" i="1"/>
  <c r="T127" i="1"/>
  <c r="O127" i="1"/>
  <c r="K127" i="1"/>
  <c r="J127" i="1"/>
  <c r="E127" i="1"/>
  <c r="AD123" i="1"/>
  <c r="AC123" i="1"/>
  <c r="AB123" i="1"/>
  <c r="AA123" i="1"/>
  <c r="Z123" i="1"/>
  <c r="Y123" i="1"/>
  <c r="T123" i="1"/>
  <c r="O123" i="1"/>
  <c r="K123" i="1"/>
  <c r="J123" i="1"/>
  <c r="E123" i="1"/>
  <c r="AD122" i="1"/>
  <c r="AD121" i="1"/>
  <c r="AD120" i="1"/>
  <c r="AD119" i="1"/>
  <c r="AD118" i="1"/>
  <c r="AC122" i="1"/>
  <c r="AB122" i="1"/>
  <c r="AA122" i="1"/>
  <c r="Z119" i="1"/>
  <c r="Z120" i="1"/>
  <c r="Z121" i="1"/>
  <c r="Z118" i="1"/>
  <c r="Y122" i="1"/>
  <c r="T119" i="1"/>
  <c r="T120" i="1"/>
  <c r="T121" i="1"/>
  <c r="T118" i="1"/>
  <c r="T122" i="1" s="1"/>
  <c r="O122" i="1"/>
  <c r="K122" i="1"/>
  <c r="J122" i="1"/>
  <c r="E122" i="1"/>
  <c r="AD116" i="1"/>
  <c r="AD113" i="1"/>
  <c r="AD114" i="1"/>
  <c r="AD115" i="1"/>
  <c r="AD112" i="1"/>
  <c r="AC116" i="1"/>
  <c r="AB116" i="1"/>
  <c r="AA116" i="1"/>
  <c r="Z116" i="1"/>
  <c r="Z113" i="1"/>
  <c r="Z114" i="1"/>
  <c r="Z115" i="1"/>
  <c r="Z112" i="1"/>
  <c r="Y116" i="1"/>
  <c r="T116" i="1"/>
  <c r="T113" i="1"/>
  <c r="T114" i="1"/>
  <c r="T115" i="1"/>
  <c r="T112" i="1"/>
  <c r="O116" i="1"/>
  <c r="K116" i="1"/>
  <c r="J116" i="1"/>
  <c r="E116" i="1"/>
  <c r="Z94" i="1"/>
  <c r="Z91" i="1"/>
  <c r="Z92" i="1"/>
  <c r="AD92" i="1" s="1"/>
  <c r="Z93" i="1"/>
  <c r="Z90" i="1"/>
  <c r="AD106" i="1"/>
  <c r="AD104" i="1"/>
  <c r="AD103" i="1"/>
  <c r="AD101" i="1"/>
  <c r="AD100" i="1"/>
  <c r="AD99" i="1"/>
  <c r="AD98" i="1"/>
  <c r="AD97" i="1"/>
  <c r="AD96" i="1"/>
  <c r="AD91" i="1"/>
  <c r="AD93" i="1"/>
  <c r="AD90" i="1"/>
  <c r="AC108" i="1"/>
  <c r="AB108" i="1"/>
  <c r="AA108" i="1"/>
  <c r="Z106" i="1"/>
  <c r="Y108" i="1"/>
  <c r="AC107" i="1"/>
  <c r="AB107" i="1"/>
  <c r="AA107" i="1"/>
  <c r="Y107" i="1"/>
  <c r="AF105" i="1"/>
  <c r="AE105" i="1"/>
  <c r="AC105" i="1"/>
  <c r="AB105" i="1"/>
  <c r="AA105" i="1"/>
  <c r="Z97" i="1"/>
  <c r="Z98" i="1"/>
  <c r="Z99" i="1"/>
  <c r="Z100" i="1"/>
  <c r="Z101" i="1"/>
  <c r="Z103" i="1"/>
  <c r="Z104" i="1"/>
  <c r="Z96" i="1"/>
  <c r="Y105" i="1"/>
  <c r="Y94" i="1"/>
  <c r="T97" i="1"/>
  <c r="T98" i="1"/>
  <c r="T99" i="1"/>
  <c r="T100" i="1"/>
  <c r="T101" i="1"/>
  <c r="T102" i="1"/>
  <c r="Z102" i="1" s="1"/>
  <c r="AD102" i="1" s="1"/>
  <c r="AD129" i="1" s="1"/>
  <c r="T103" i="1"/>
  <c r="T104" i="1"/>
  <c r="T96" i="1"/>
  <c r="T91" i="1"/>
  <c r="T92" i="1"/>
  <c r="T93" i="1"/>
  <c r="T90" i="1"/>
  <c r="T94" i="1"/>
  <c r="O105" i="1"/>
  <c r="O133" i="1" s="1"/>
  <c r="K105" i="1"/>
  <c r="K133" i="1" s="1"/>
  <c r="J105" i="1"/>
  <c r="E105" i="1"/>
  <c r="E133" i="1" s="1"/>
  <c r="T107" i="1" l="1"/>
  <c r="T108" i="1" s="1"/>
  <c r="Z108" i="1" s="1"/>
  <c r="T129" i="1"/>
  <c r="T105" i="1"/>
  <c r="T133" i="1" s="1"/>
  <c r="Z129" i="1"/>
  <c r="Z105" i="1"/>
  <c r="Z122" i="1"/>
  <c r="AD94" i="1"/>
  <c r="AD105" i="1" s="1"/>
  <c r="AD133" i="1" s="1"/>
  <c r="T134" i="1" l="1"/>
  <c r="Z107" i="1"/>
  <c r="AD107" i="1" s="1"/>
  <c r="Z133" i="1"/>
  <c r="Z134" i="1"/>
  <c r="AD108" i="1"/>
  <c r="AD134" i="1" s="1"/>
</calcChain>
</file>

<file path=xl/sharedStrings.xml><?xml version="1.0" encoding="utf-8"?>
<sst xmlns="http://schemas.openxmlformats.org/spreadsheetml/2006/main" count="165" uniqueCount="165">
  <si>
    <t>DEPARTMENT FOR EDUCATION DATA COLLECTION
Year 2012-13
TABLE A</t>
  </si>
  <si>
    <t>LA</t>
  </si>
  <si>
    <t>Derby</t>
  </si>
  <si>
    <t>LA No.</t>
  </si>
  <si>
    <t>Contact</t>
  </si>
  <si>
    <t>Email</t>
  </si>
  <si>
    <t>Tel No</t>
  </si>
  <si>
    <t xml:space="preserve"> Spending by Schools </t>
  </si>
  <si>
    <t>Nursery Schools
£</t>
  </si>
  <si>
    <t>Primary Schools
£</t>
  </si>
  <si>
    <t>Secondary Schools
£</t>
  </si>
  <si>
    <t>Special Schools
£</t>
  </si>
  <si>
    <t>Total
£</t>
  </si>
  <si>
    <t>(a)</t>
  </si>
  <si>
    <t>(b)</t>
  </si>
  <si>
    <t>(c)</t>
  </si>
  <si>
    <t>(d)</t>
  </si>
  <si>
    <t>(e)</t>
  </si>
  <si>
    <t>(f)</t>
  </si>
  <si>
    <t>EXPENDITURE</t>
  </si>
  <si>
    <t>1 Teaching staff (E01)</t>
  </si>
  <si>
    <t>2 Supply teaching staff (E02)</t>
  </si>
  <si>
    <t>3 TOTAL TEACHING STAFF</t>
  </si>
  <si>
    <t>4 Education Support Staff (E03)</t>
  </si>
  <si>
    <t>OTHER EMPLOYEE COSTS</t>
  </si>
  <si>
    <t>5 Premises staff (E04)</t>
  </si>
  <si>
    <t>6 Administrative &amp; clerical staff (E05)</t>
  </si>
  <si>
    <t>7 Catering Staff (E06)</t>
  </si>
  <si>
    <t>8 Cost of other staff (E07)</t>
  </si>
  <si>
    <t>9 Indirect employee expenses (E08)</t>
  </si>
  <si>
    <t>10 Staff Development and training (E09)</t>
  </si>
  <si>
    <t>11 Supply teacher insurance (E10)</t>
  </si>
  <si>
    <t>12 Staff related insurance (E11)</t>
  </si>
  <si>
    <t>13 TOTAL OTHER EMPLOYEE COSTS</t>
  </si>
  <si>
    <t>RUNNING EXPENSES</t>
  </si>
  <si>
    <t>14 Building maintenance and improvement (E12)</t>
  </si>
  <si>
    <t>15 Grounds maintenance and improvement (E13)</t>
  </si>
  <si>
    <t>16 Cleaning and caretaking (E14)</t>
  </si>
  <si>
    <t>17 Water and sewerage (E15)</t>
  </si>
  <si>
    <t>18 Energy (E16)</t>
  </si>
  <si>
    <t>19 Rates (E17)</t>
  </si>
  <si>
    <t>20 Other occupation costs (E18)</t>
  </si>
  <si>
    <t>21 Learning resources (E19)</t>
  </si>
  <si>
    <t>22 ICT learning resources (E20)</t>
  </si>
  <si>
    <t>23 Examination fees (E21)</t>
  </si>
  <si>
    <t>24 Administrative supplies (E22)</t>
  </si>
  <si>
    <t>25 Other insurance premiums (E23)</t>
  </si>
  <si>
    <t>26 Special facilities (E24)</t>
  </si>
  <si>
    <t>27 Catering supplies (E25)</t>
  </si>
  <si>
    <t>28 Agency supply teaching staff (E26)</t>
  </si>
  <si>
    <t>29 Bought-in professional services - curriculum (E27)</t>
  </si>
  <si>
    <t>30 Bought-in professional services - other (E28)</t>
  </si>
  <si>
    <t>31 Loan interest (E29)</t>
  </si>
  <si>
    <t>32 Community focused school staff (E31)</t>
  </si>
  <si>
    <t>33 Community focused school costs (E32)</t>
  </si>
  <si>
    <t>34 TOTAL RUNNING EXPENSES</t>
  </si>
  <si>
    <t>35 TOTAL GROSS EXPENDITURE</t>
  </si>
  <si>
    <t>FUNDING</t>
  </si>
  <si>
    <t>36 Funds delegated by the LA (I01)</t>
  </si>
  <si>
    <t>37 Funding for sixth form students (I02)</t>
  </si>
  <si>
    <t>38 Special Educational Needs (SEN) funding (Not for special schools) (I03)</t>
  </si>
  <si>
    <t>39 Funding for minority ethnic pupils (I04)</t>
  </si>
  <si>
    <t>40 Pupil Premium (I05)</t>
  </si>
  <si>
    <t>41 Other government grants (I06)</t>
  </si>
  <si>
    <t>42 Pupil focused extended school funding and/or grants (I15)</t>
  </si>
  <si>
    <t>43 Community focused school funding and/or grants (I16)</t>
  </si>
  <si>
    <t>44 Additional grant for schools (I18)</t>
  </si>
  <si>
    <t>45 TOTAL FUNDING</t>
  </si>
  <si>
    <t>INCOME</t>
  </si>
  <si>
    <t>46 Other grants and payments received (I07)</t>
  </si>
  <si>
    <t>47 Income from facilities and services (I08)</t>
  </si>
  <si>
    <t>48 Income from catering (I09)</t>
  </si>
  <si>
    <t>49 Receipts from supply teacher insurance claims (I10)</t>
  </si>
  <si>
    <t>50 Receipts from other insurance claims (I11)</t>
  </si>
  <si>
    <t>51 Income from contributions to visits etc. (I12)</t>
  </si>
  <si>
    <t>52 Community focused school facilities income (I17)</t>
  </si>
  <si>
    <t>53 Total income NOT including donations and/or voluntary funds</t>
  </si>
  <si>
    <t>54 Donations and/or voluntary funds (I13)</t>
  </si>
  <si>
    <t>55 TOTAL INCOME INCLUDING DONATIONS AND/OR VOLUNTARY FUNDS</t>
  </si>
  <si>
    <t>56 SCHOOLS NET CURRENT EXPENDITURE</t>
  </si>
  <si>
    <t>57 Capital Expenditure from Revenue - CERA (E30) (Schools)</t>
  </si>
  <si>
    <t>BALANCES</t>
  </si>
  <si>
    <t>Opening balances at 01/04/2012</t>
  </si>
  <si>
    <t>58 Committed revenue balance (B01)</t>
  </si>
  <si>
    <t>59 Uncommitted revenue balance (B02)</t>
  </si>
  <si>
    <t>60 Community focused school revenue balance (B06)</t>
  </si>
  <si>
    <t>Closing balances at 31/03/2013</t>
  </si>
  <si>
    <t>61 Committed revenue balance (B01)</t>
  </si>
  <si>
    <t>62 Uncommitted revenue balance (B02)</t>
  </si>
  <si>
    <t>63 Community focused school revenue balance (B06)</t>
  </si>
  <si>
    <t>Teaching
Staff</t>
  </si>
  <si>
    <t>Education
Support
Staff</t>
  </si>
  <si>
    <t>Other
Employees</t>
  </si>
  <si>
    <t>Running
Expenses</t>
  </si>
  <si>
    <t>TOTAL
EXPENDITURE</t>
  </si>
  <si>
    <t>Income</t>
  </si>
  <si>
    <t>NET Current
Expenditure</t>
  </si>
  <si>
    <t>Govt. Grants
Inside AEF</t>
  </si>
  <si>
    <t>Govt. Grants
Outside AEF
Not including
EFA Grants</t>
  </si>
  <si>
    <t>Grants from
EFA</t>
  </si>
  <si>
    <t>LA NET
Revenue
Expenditure</t>
  </si>
  <si>
    <t>Inter-authority
recoupment
included in (j)</t>
  </si>
  <si>
    <t>Inter-authority
recoupment
included in (l)</t>
  </si>
  <si>
    <t>Capital
Expenditure
(Excluding
CERA)</t>
  </si>
  <si>
    <t>(g)</t>
  </si>
  <si>
    <t>(h)</t>
  </si>
  <si>
    <t>(i)</t>
  </si>
  <si>
    <t>(j)</t>
  </si>
  <si>
    <t>(k)</t>
  </si>
  <si>
    <t>(l)</t>
  </si>
  <si>
    <t>(m)</t>
  </si>
  <si>
    <t>(n)</t>
  </si>
  <si>
    <t>(o)</t>
  </si>
  <si>
    <t>(p)</t>
  </si>
  <si>
    <t>(q)</t>
  </si>
  <si>
    <t>(r(i))</t>
  </si>
  <si>
    <t>(r(ii))</t>
  </si>
  <si>
    <t>(s)</t>
  </si>
  <si>
    <t>SCHOOLS BUDGET</t>
  </si>
  <si>
    <t>SPENDING BY SCHOOLS (brought forward)</t>
  </si>
  <si>
    <t>64 Nursery Schools</t>
  </si>
  <si>
    <t>65 Primary Schools</t>
  </si>
  <si>
    <t>66 Secondary Schools</t>
  </si>
  <si>
    <t>67 Special Schools</t>
  </si>
  <si>
    <t>68 TOTAL SCHOOLS BUDGET (Excluding CERA line 57)</t>
  </si>
  <si>
    <t>SPENDING BY LA WITHIN THE SCHOOLS BUDGET (EXCLUDING DELEGATED OR DEVOLVED FUNDING)</t>
  </si>
  <si>
    <t>69 Nursery Schools</t>
  </si>
  <si>
    <t>70 Primary Schools</t>
  </si>
  <si>
    <t>71 Secondary Schools</t>
  </si>
  <si>
    <t>72 Special Schools</t>
  </si>
  <si>
    <t>73 Private/voluntary/independent fees for education for Under 5s (Not NMSS)</t>
  </si>
  <si>
    <t>74 Independent/Non-Maintained schools fees</t>
  </si>
  <si>
    <t>75 Education out of school</t>
  </si>
  <si>
    <t>76 School Meals/Milk</t>
  </si>
  <si>
    <t>77 Other Support Services : expenditure falling within the definition of the Schools Budget</t>
  </si>
  <si>
    <t>78 TOTAL SCHOOLS BUDGET (excluding CERA) (lines 68 to 77)</t>
  </si>
  <si>
    <t>79 Capital Expenditure from Revenue (CERA) (Spending by LEA in Schools Budget)</t>
  </si>
  <si>
    <t>80 SUBTOTAL: CENTRAL EXPENDITURE WITHIN THE SCHOOLS BUDGET (including CERA) (lines 69 to 77 + line 79)</t>
  </si>
  <si>
    <t>81 TOTAL SCHOOLS BUDGET (including CERA)  (line 68 + line 80 + line 57 col (f))</t>
  </si>
  <si>
    <t>LA BUDGET</t>
  </si>
  <si>
    <t>LA CENTRAL FUNCTIONS</t>
  </si>
  <si>
    <t>Central Administration</t>
  </si>
  <si>
    <t>82 Central Administration</t>
  </si>
  <si>
    <t>83 Teacher Development</t>
  </si>
  <si>
    <t>84 HE/ FE courses run on behalf of the authority</t>
  </si>
  <si>
    <t>85 PRC, Redundancy, Existing Early Retirement and Pension liabilities costs</t>
  </si>
  <si>
    <t>86 SUB-TOTAL CENTRAL ADMINISTRATION (lines 82 to 85)</t>
  </si>
  <si>
    <t>Support and Access</t>
  </si>
  <si>
    <t>87 Pupil Support</t>
  </si>
  <si>
    <t>88 Other support services: expenditure falling within the definition of the LA budget</t>
  </si>
  <si>
    <t>89 Home to school transport: SEN transport expenditure (0-25)</t>
  </si>
  <si>
    <t>90 Home to school transport: other home to school transport expenditure</t>
  </si>
  <si>
    <t>91 SUB-TOTAL SUPPORT AND ACCESS (lines 87 to 90)</t>
  </si>
  <si>
    <t>92 SUB-TOTAL LA CENTRAL FUNCTIONS (line 86 + line 91)</t>
  </si>
  <si>
    <t>ADULT AND COMMUNITY</t>
  </si>
  <si>
    <t>93 Other Community Services</t>
  </si>
  <si>
    <t>94 Adult and Community learning</t>
  </si>
  <si>
    <t>95 SUB-TOTAL ADULT AND COMMUNITY (lines 93 + 94)</t>
  </si>
  <si>
    <t>96 TOTAL LA BUDGET (line 92 + line 95)</t>
  </si>
  <si>
    <t>97 TOTAL SPENDING BY LA (exc CERA) (Schools and LA budget) (lines 69 to 77 + line 96)</t>
  </si>
  <si>
    <t>98 Capital Expenditure from Revenue (CERA) (LA)</t>
  </si>
  <si>
    <t>99 Capital Expenditure from Revenue (CERA) (Adult &amp; Community)</t>
  </si>
  <si>
    <t>100 TOTAL LA BUDGET (including CERA) (line 96 + line 98 + line 99)</t>
  </si>
  <si>
    <t>101 TOTAL EDUCATION SPENDING (excluding CERA) (lines 78 and 97)</t>
  </si>
  <si>
    <t>102 TOTAL EDUCATION SPENDING (including CERA) (line 81 + line 100)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</si>
</sst>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 ;[Red]\-#,##0\ "/>
  </numFmts>
  <fonts count="10" x14ac:knownFonts="1">
    <font>
      <sz val="10"/>
      <name val="Arial"/>
    </font>
    <font>
      <sz val="11"/>
      <color indexed="8"/>
      <name val="Arial"/>
      <family val="2"/>
    </font>
    <font>
      <b/>
      <sz val="11"/>
      <color indexed="11"/>
      <name val="Arial"/>
      <family val="2"/>
    </font>
    <font>
      <sz val="10"/>
      <color indexed="8"/>
      <name val="Tahoma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11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b/>
      <sz val="10"/>
      <color indexed="8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0"/>
      </patternFill>
    </fill>
    <fill>
      <patternFill patternType="solid">
        <fgColor indexed="12"/>
        <bgColor indexed="0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/>
      <right/>
      <top style="thin">
        <color indexed="10"/>
      </top>
      <bottom style="thin">
        <color indexed="10"/>
      </bottom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2" borderId="11" xfId="0" applyFont="1" applyFill="1" applyBorder="1" applyAlignment="1" applyProtection="1">
      <alignment horizontal="center" vertical="top" wrapText="1" readingOrder="1"/>
      <protection locked="0"/>
    </xf>
    <xf numFmtId="0" fontId="3" fillId="0" borderId="11" xfId="0" applyFont="1" applyBorder="1" applyAlignment="1" applyProtection="1">
      <alignment horizontal="right" vertical="top" wrapText="1" readingOrder="1"/>
      <protection locked="0"/>
    </xf>
    <xf numFmtId="0" fontId="5" fillId="0" borderId="11" xfId="0" applyFont="1" applyBorder="1" applyAlignment="1" applyProtection="1">
      <alignment horizontal="right" vertical="top" wrapText="1" readingOrder="1"/>
      <protection locked="0"/>
    </xf>
    <xf numFmtId="164" fontId="5" fillId="0" borderId="11" xfId="0" applyNumberFormat="1" applyFont="1" applyBorder="1" applyAlignment="1" applyProtection="1">
      <alignment horizontal="right" vertical="top" wrapText="1" readingOrder="1"/>
      <protection locked="0"/>
    </xf>
    <xf numFmtId="164" fontId="3" fillId="0" borderId="11" xfId="0" applyNumberFormat="1" applyFont="1" applyBorder="1" applyAlignment="1" applyProtection="1">
      <alignment horizontal="right" vertical="top" wrapText="1" readingOrder="1"/>
      <protection locked="0"/>
    </xf>
    <xf numFmtId="164" fontId="3" fillId="3" borderId="11" xfId="0" applyNumberFormat="1" applyFont="1" applyFill="1" applyBorder="1" applyAlignment="1" applyProtection="1">
      <alignment horizontal="right" vertical="top" wrapText="1" readingOrder="1"/>
      <protection locked="0"/>
    </xf>
    <xf numFmtId="164" fontId="5" fillId="3" borderId="11" xfId="0" applyNumberFormat="1" applyFont="1" applyFill="1" applyBorder="1" applyAlignment="1" applyProtection="1">
      <alignment horizontal="right" vertical="top" wrapText="1" readingOrder="1"/>
      <protection locked="0"/>
    </xf>
    <xf numFmtId="164" fontId="6" fillId="3" borderId="11" xfId="0" applyNumberFormat="1" applyFont="1" applyFill="1" applyBorder="1" applyAlignment="1" applyProtection="1">
      <alignment horizontal="right" vertical="top" wrapText="1" readingOrder="1"/>
      <protection locked="0"/>
    </xf>
    <xf numFmtId="164" fontId="7" fillId="3" borderId="11" xfId="0" applyNumberFormat="1" applyFont="1" applyFill="1" applyBorder="1" applyAlignment="1" applyProtection="1">
      <alignment horizontal="right" vertical="top" wrapText="1" readingOrder="1"/>
      <protection locked="0"/>
    </xf>
    <xf numFmtId="164" fontId="5" fillId="0" borderId="11" xfId="0" applyNumberFormat="1" applyFont="1" applyBorder="1" applyAlignment="1" applyProtection="1">
      <alignment horizontal="right" vertical="top" wrapText="1" readingOrder="1"/>
      <protection locked="0"/>
    </xf>
    <xf numFmtId="164" fontId="3" fillId="0" borderId="11" xfId="0" applyNumberFormat="1" applyFont="1" applyBorder="1" applyAlignment="1" applyProtection="1">
      <alignment horizontal="right" vertical="top" wrapText="1" readingOrder="1"/>
      <protection locked="0"/>
    </xf>
    <xf numFmtId="164" fontId="4" fillId="0" borderId="11" xfId="0" applyNumberFormat="1" applyFont="1" applyBorder="1" applyAlignment="1" applyProtection="1">
      <alignment horizontal="right" vertical="top" wrapText="1" readingOrder="1"/>
      <protection locked="0"/>
    </xf>
    <xf numFmtId="164" fontId="9" fillId="0" borderId="11" xfId="0" applyNumberFormat="1" applyFont="1" applyBorder="1" applyAlignment="1" applyProtection="1">
      <alignment horizontal="right" vertical="top" wrapText="1" readingOrder="1"/>
      <protection locked="0"/>
    </xf>
    <xf numFmtId="0" fontId="8" fillId="0" borderId="0" xfId="0" applyFont="1"/>
    <xf numFmtId="0" fontId="5" fillId="0" borderId="11" xfId="0" applyFont="1" applyBorder="1" applyAlignment="1" applyProtection="1">
      <alignment vertical="top" wrapText="1" readingOrder="1"/>
      <protection locked="0"/>
    </xf>
    <xf numFmtId="0" fontId="0" fillId="0" borderId="12" xfId="0" applyBorder="1" applyAlignment="1" applyProtection="1">
      <alignment vertical="top" wrapText="1"/>
      <protection locked="0"/>
    </xf>
    <xf numFmtId="0" fontId="0" fillId="0" borderId="13" xfId="0" applyBorder="1" applyAlignment="1" applyProtection="1">
      <alignment vertical="top" wrapText="1"/>
      <protection locked="0"/>
    </xf>
    <xf numFmtId="164" fontId="5" fillId="3" borderId="11" xfId="0" applyNumberFormat="1" applyFont="1" applyFill="1" applyBorder="1" applyAlignment="1" applyProtection="1">
      <alignment horizontal="right" vertical="top" wrapText="1" readingOrder="1"/>
      <protection locked="0"/>
    </xf>
    <xf numFmtId="164" fontId="0" fillId="0" borderId="12" xfId="0" applyNumberFormat="1" applyBorder="1" applyAlignment="1" applyProtection="1">
      <alignment vertical="top" wrapText="1"/>
      <protection locked="0"/>
    </xf>
    <xf numFmtId="164" fontId="0" fillId="0" borderId="13" xfId="0" applyNumberFormat="1" applyBorder="1" applyAlignment="1" applyProtection="1">
      <alignment vertical="top" wrapText="1"/>
      <protection locked="0"/>
    </xf>
    <xf numFmtId="164" fontId="4" fillId="0" borderId="11" xfId="0" applyNumberFormat="1" applyFont="1" applyBorder="1" applyAlignment="1" applyProtection="1">
      <alignment horizontal="right" vertical="top" wrapText="1" readingOrder="1"/>
      <protection locked="0"/>
    </xf>
    <xf numFmtId="164" fontId="8" fillId="0" borderId="12" xfId="0" applyNumberFormat="1" applyFont="1" applyBorder="1" applyAlignment="1" applyProtection="1">
      <alignment vertical="top" wrapText="1"/>
      <protection locked="0"/>
    </xf>
    <xf numFmtId="164" fontId="8" fillId="0" borderId="13" xfId="0" applyNumberFormat="1" applyFont="1" applyBorder="1" applyAlignment="1" applyProtection="1">
      <alignment vertical="top" wrapText="1"/>
      <protection locked="0"/>
    </xf>
    <xf numFmtId="164" fontId="5" fillId="0" borderId="11" xfId="0" applyNumberFormat="1" applyFont="1" applyBorder="1" applyAlignment="1" applyProtection="1">
      <alignment horizontal="right" vertical="top" wrapText="1" readingOrder="1"/>
      <protection locked="0"/>
    </xf>
    <xf numFmtId="0" fontId="4" fillId="0" borderId="11" xfId="0" applyFont="1" applyBorder="1" applyAlignment="1" applyProtection="1">
      <alignment vertical="top" wrapText="1" readingOrder="1"/>
      <protection locked="0"/>
    </xf>
    <xf numFmtId="164" fontId="3" fillId="0" borderId="11" xfId="0" applyNumberFormat="1" applyFont="1" applyBorder="1" applyAlignment="1" applyProtection="1">
      <alignment horizontal="right" vertical="top" wrapText="1" readingOrder="1"/>
      <protection locked="0"/>
    </xf>
    <xf numFmtId="0" fontId="8" fillId="0" borderId="12" xfId="0" applyFont="1" applyBorder="1" applyAlignment="1" applyProtection="1">
      <alignment vertical="top" wrapText="1"/>
      <protection locked="0"/>
    </xf>
    <xf numFmtId="0" fontId="8" fillId="0" borderId="13" xfId="0" applyFont="1" applyBorder="1" applyAlignment="1" applyProtection="1">
      <alignment vertical="top" wrapText="1"/>
      <protection locked="0"/>
    </xf>
    <xf numFmtId="0" fontId="5" fillId="0" borderId="11" xfId="0" applyFont="1" applyBorder="1" applyAlignment="1" applyProtection="1">
      <alignment horizontal="right" vertical="top" wrapText="1" readingOrder="1"/>
      <protection locked="0"/>
    </xf>
    <xf numFmtId="0" fontId="3" fillId="0" borderId="11" xfId="0" applyFont="1" applyBorder="1" applyAlignment="1" applyProtection="1">
      <alignment horizontal="right" vertical="top" wrapText="1" readingOrder="1"/>
      <protection locked="0"/>
    </xf>
    <xf numFmtId="0" fontId="2" fillId="2" borderId="11" xfId="0" applyFont="1" applyFill="1" applyBorder="1" applyAlignment="1" applyProtection="1">
      <alignment vertical="top" wrapText="1" readingOrder="1"/>
      <protection locked="0"/>
    </xf>
    <xf numFmtId="0" fontId="2" fillId="2" borderId="11" xfId="0" applyFont="1" applyFill="1" applyBorder="1" applyAlignment="1" applyProtection="1">
      <alignment horizontal="center" vertical="top" wrapText="1" readingOrder="1"/>
      <protection locked="0"/>
    </xf>
    <xf numFmtId="0" fontId="1" fillId="0" borderId="1" xfId="0" applyFont="1" applyBorder="1" applyAlignment="1" applyProtection="1">
      <alignment vertical="top" wrapText="1" readingOrder="1"/>
      <protection locked="0"/>
    </xf>
    <xf numFmtId="0" fontId="0" fillId="0" borderId="5" xfId="0" applyBorder="1" applyAlignment="1" applyProtection="1">
      <alignment vertical="top" wrapText="1"/>
      <protection locked="0"/>
    </xf>
    <xf numFmtId="0" fontId="0" fillId="0" borderId="6" xfId="0" applyBorder="1" applyAlignment="1" applyProtection="1">
      <alignment vertical="top" wrapText="1"/>
      <protection locked="0"/>
    </xf>
    <xf numFmtId="0" fontId="0" fillId="0" borderId="7" xfId="0" applyBorder="1" applyAlignment="1" applyProtection="1">
      <alignment vertical="top" wrapText="1"/>
      <protection locked="0"/>
    </xf>
    <xf numFmtId="0" fontId="0" fillId="0" borderId="8" xfId="0" applyBorder="1" applyAlignment="1" applyProtection="1">
      <alignment vertical="top" wrapText="1"/>
      <protection locked="0"/>
    </xf>
    <xf numFmtId="0" fontId="0" fillId="0" borderId="9" xfId="0" applyBorder="1" applyAlignment="1" applyProtection="1">
      <alignment vertical="top" wrapText="1"/>
      <protection locked="0"/>
    </xf>
    <xf numFmtId="0" fontId="0" fillId="0" borderId="2" xfId="0" applyBorder="1" applyAlignment="1" applyProtection="1">
      <alignment vertical="top" wrapText="1"/>
      <protection locked="0"/>
    </xf>
    <xf numFmtId="0" fontId="0" fillId="0" borderId="10" xfId="0" applyBorder="1" applyAlignment="1" applyProtection="1">
      <alignment vertical="top" wrapText="1"/>
      <protection locked="0"/>
    </xf>
    <xf numFmtId="0" fontId="0" fillId="0" borderId="3" xfId="0" applyBorder="1" applyAlignment="1" applyProtection="1">
      <alignment vertical="top" wrapText="1"/>
      <protection locked="0"/>
    </xf>
    <xf numFmtId="0" fontId="0" fillId="0" borderId="4" xfId="0" applyBorder="1" applyAlignment="1" applyProtection="1">
      <alignment vertical="top" wrapText="1"/>
      <protection locked="0"/>
    </xf>
    <xf numFmtId="164" fontId="5" fillId="0" borderId="11" xfId="0" applyNumberFormat="1" applyFont="1" applyFill="1" applyBorder="1" applyAlignment="1" applyProtection="1">
      <alignment horizontal="right" vertical="top" wrapText="1" readingOrder="1"/>
      <protection locked="0"/>
    </xf>
    <xf numFmtId="164" fontId="0" fillId="0" borderId="12" xfId="0" applyNumberFormat="1" applyFill="1" applyBorder="1" applyAlignment="1" applyProtection="1">
      <alignment vertical="top" wrapText="1"/>
      <protection locked="0"/>
    </xf>
    <xf numFmtId="164" fontId="0" fillId="0" borderId="13" xfId="0" applyNumberFormat="1" applyFill="1" applyBorder="1" applyAlignment="1" applyProtection="1">
      <alignment vertical="top" wrapText="1"/>
      <protection locked="0"/>
    </xf>
    <xf numFmtId="164" fontId="4" fillId="0" borderId="11" xfId="0" applyNumberFormat="1" applyFont="1" applyFill="1" applyBorder="1" applyAlignment="1" applyProtection="1">
      <alignment horizontal="right" vertical="top" wrapText="1" readingOrder="1"/>
      <protection locked="0"/>
    </xf>
    <xf numFmtId="164" fontId="8" fillId="0" borderId="12" xfId="0" applyNumberFormat="1" applyFont="1" applyFill="1" applyBorder="1" applyAlignment="1" applyProtection="1">
      <alignment vertical="top" wrapText="1"/>
      <protection locked="0"/>
    </xf>
    <xf numFmtId="164" fontId="8" fillId="0" borderId="13" xfId="0" applyNumberFormat="1" applyFont="1" applyFill="1" applyBorder="1" applyAlignment="1" applyProtection="1">
      <alignment vertical="top" wrapText="1"/>
      <protection locked="0"/>
    </xf>
    <xf numFmtId="0" fontId="5" fillId="0" borderId="11" xfId="0" applyFont="1" applyFill="1" applyBorder="1" applyAlignment="1" applyProtection="1">
      <alignment vertical="top" wrapText="1" readingOrder="1"/>
      <protection locked="0"/>
    </xf>
    <xf numFmtId="0" fontId="0" fillId="0" borderId="12" xfId="0" applyFill="1" applyBorder="1" applyAlignment="1" applyProtection="1">
      <alignment vertical="top" wrapText="1"/>
      <protection locked="0"/>
    </xf>
    <xf numFmtId="0" fontId="0" fillId="0" borderId="13" xfId="0" applyFill="1" applyBorder="1" applyAlignment="1" applyProtection="1">
      <alignment vertical="top" wrapText="1"/>
      <protection locked="0"/>
    </xf>
    <xf numFmtId="0" fontId="0" fillId="0" borderId="0" xfId="0" applyFill="1"/>
    <xf numFmtId="164" fontId="4" fillId="0" borderId="11" xfId="0" applyNumberFormat="1" applyFont="1" applyFill="1" applyBorder="1" applyAlignment="1" applyProtection="1">
      <alignment horizontal="right" vertical="top" wrapText="1" readingOrder="1"/>
      <protection locked="0"/>
    </xf>
    <xf numFmtId="164" fontId="7" fillId="0" borderId="11" xfId="0" applyNumberFormat="1" applyFont="1" applyFill="1" applyBorder="1" applyAlignment="1" applyProtection="1">
      <alignment horizontal="right" vertical="top" wrapText="1" readingOrder="1"/>
      <protection locked="0"/>
    </xf>
    <xf numFmtId="164" fontId="4" fillId="4" borderId="11" xfId="0" applyNumberFormat="1" applyFont="1" applyFill="1" applyBorder="1" applyAlignment="1" applyProtection="1">
      <alignment horizontal="right" vertical="top" wrapText="1" readingOrder="1"/>
      <protection locked="0"/>
    </xf>
    <xf numFmtId="164" fontId="8" fillId="4" borderId="12" xfId="0" applyNumberFormat="1" applyFont="1" applyFill="1" applyBorder="1" applyAlignment="1" applyProtection="1">
      <alignment vertical="top" wrapText="1"/>
      <protection locked="0"/>
    </xf>
    <xf numFmtId="164" fontId="8" fillId="4" borderId="13" xfId="0" applyNumberFormat="1" applyFont="1" applyFill="1" applyBorder="1" applyAlignment="1" applyProtection="1">
      <alignment vertical="top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4682B4"/>
      <rgbColor rgb="00D3D3D3"/>
      <rgbColor rgb="00FFFFFF"/>
      <rgbColor rgb="00696969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35"/>
  <sheetViews>
    <sheetView showGridLines="0" tabSelected="1" zoomScale="80" zoomScaleNormal="80" workbookViewId="0">
      <pane ySplit="1" topLeftCell="A2" activePane="bottomLeft" state="frozenSplit"/>
      <selection pane="bottomLeft" activeCell="AD134" sqref="AD134"/>
    </sheetView>
  </sheetViews>
  <sheetFormatPr defaultRowHeight="12.75" x14ac:dyDescent="0.2"/>
  <cols>
    <col min="1" max="1" width="52.5703125" customWidth="1"/>
    <col min="2" max="2" width="3.85546875" customWidth="1"/>
    <col min="3" max="3" width="0.140625" customWidth="1"/>
    <col min="4" max="4" width="0" hidden="1" customWidth="1"/>
    <col min="5" max="5" width="11.85546875" customWidth="1"/>
    <col min="6" max="6" width="0.140625" customWidth="1"/>
    <col min="7" max="7" width="0.5703125" customWidth="1"/>
    <col min="8" max="8" width="0.140625" customWidth="1"/>
    <col min="9" max="9" width="0.5703125" customWidth="1"/>
    <col min="10" max="10" width="13.42578125" customWidth="1"/>
    <col min="11" max="11" width="8.85546875" customWidth="1"/>
    <col min="12" max="12" width="0.140625" customWidth="1"/>
    <col min="13" max="13" width="0.85546875" customWidth="1"/>
    <col min="14" max="14" width="3.42578125" customWidth="1"/>
    <col min="15" max="15" width="4.28515625" customWidth="1"/>
    <col min="16" max="16" width="0.7109375" customWidth="1"/>
    <col min="17" max="17" width="0" hidden="1" customWidth="1"/>
    <col min="18" max="18" width="0.85546875" customWidth="1"/>
    <col min="19" max="19" width="7.28515625" customWidth="1"/>
    <col min="20" max="20" width="3.42578125" customWidth="1"/>
    <col min="21" max="21" width="0.7109375" customWidth="1"/>
    <col min="22" max="22" width="10.42578125" customWidth="1"/>
    <col min="23" max="23" width="0.28515625" customWidth="1"/>
    <col min="24" max="24" width="3.7109375" customWidth="1"/>
    <col min="25" max="33" width="18.85546875" customWidth="1"/>
    <col min="34" max="34" width="0.5703125" customWidth="1"/>
  </cols>
  <sheetData>
    <row r="1" spans="1:33" ht="7.15" customHeight="1" x14ac:dyDescent="0.2"/>
    <row r="2" spans="1:33" ht="15.6" customHeight="1" x14ac:dyDescent="0.2"/>
    <row r="3" spans="1:33" x14ac:dyDescent="0.2">
      <c r="A3" s="33" t="s">
        <v>0</v>
      </c>
    </row>
    <row r="4" spans="1:33" ht="19.899999999999999" customHeight="1" x14ac:dyDescent="0.2">
      <c r="A4" s="39"/>
      <c r="D4" s="33" t="s">
        <v>1</v>
      </c>
      <c r="E4" s="41"/>
      <c r="F4" s="42"/>
      <c r="I4" s="33" t="s">
        <v>2</v>
      </c>
      <c r="J4" s="41"/>
      <c r="K4" s="41"/>
      <c r="L4" s="41"/>
      <c r="M4" s="41"/>
      <c r="N4" s="41"/>
      <c r="O4" s="41"/>
      <c r="P4" s="41"/>
      <c r="Q4" s="42"/>
      <c r="S4" s="33" t="s">
        <v>3</v>
      </c>
      <c r="T4" s="42"/>
      <c r="V4" s="33">
        <v>831</v>
      </c>
      <c r="W4" s="42"/>
    </row>
    <row r="5" spans="1:33" x14ac:dyDescent="0.2">
      <c r="A5" s="39"/>
    </row>
    <row r="6" spans="1:33" x14ac:dyDescent="0.2">
      <c r="A6" s="39"/>
      <c r="Q6" s="33"/>
      <c r="R6" s="34"/>
      <c r="S6" s="34"/>
      <c r="T6" s="34"/>
      <c r="U6" s="34"/>
      <c r="V6" s="35"/>
    </row>
    <row r="7" spans="1:33" x14ac:dyDescent="0.2">
      <c r="A7" s="39"/>
      <c r="C7" s="33" t="s">
        <v>4</v>
      </c>
      <c r="D7" s="34"/>
      <c r="E7" s="35"/>
      <c r="I7" s="33"/>
      <c r="J7" s="34"/>
      <c r="K7" s="34"/>
      <c r="L7" s="35"/>
      <c r="N7" s="33" t="s">
        <v>5</v>
      </c>
      <c r="O7" s="35"/>
      <c r="Q7" s="36"/>
      <c r="R7" s="37"/>
      <c r="S7" s="37"/>
      <c r="T7" s="37"/>
      <c r="U7" s="37"/>
      <c r="V7" s="38"/>
    </row>
    <row r="8" spans="1:33" x14ac:dyDescent="0.2">
      <c r="A8" s="39"/>
      <c r="C8" s="36"/>
      <c r="D8" s="37"/>
      <c r="E8" s="38"/>
      <c r="I8" s="36"/>
      <c r="J8" s="37"/>
      <c r="K8" s="37"/>
      <c r="L8" s="38"/>
      <c r="N8" s="36"/>
      <c r="O8" s="38"/>
    </row>
    <row r="9" spans="1:33" x14ac:dyDescent="0.2">
      <c r="A9" s="39"/>
    </row>
    <row r="10" spans="1:33" x14ac:dyDescent="0.2">
      <c r="A10" s="40"/>
      <c r="C10" s="33" t="s">
        <v>6</v>
      </c>
      <c r="D10" s="34"/>
      <c r="E10" s="35"/>
      <c r="H10" s="33"/>
      <c r="I10" s="34"/>
      <c r="J10" s="34"/>
      <c r="K10" s="35"/>
    </row>
    <row r="11" spans="1:33" x14ac:dyDescent="0.2">
      <c r="C11" s="36"/>
      <c r="D11" s="37"/>
      <c r="E11" s="38"/>
      <c r="H11" s="36"/>
      <c r="I11" s="37"/>
      <c r="J11" s="37"/>
      <c r="K11" s="38"/>
    </row>
    <row r="12" spans="1:33" ht="23.45" customHeight="1" x14ac:dyDescent="0.2"/>
    <row r="13" spans="1:33" ht="60" x14ac:dyDescent="0.2">
      <c r="A13" s="31" t="s">
        <v>7</v>
      </c>
      <c r="B13" s="16"/>
      <c r="C13" s="17"/>
      <c r="E13" s="32" t="s">
        <v>8</v>
      </c>
      <c r="F13" s="16"/>
      <c r="G13" s="16"/>
      <c r="H13" s="16"/>
      <c r="I13" s="17"/>
      <c r="J13" s="1" t="s">
        <v>9</v>
      </c>
      <c r="K13" s="32" t="s">
        <v>10</v>
      </c>
      <c r="L13" s="16"/>
      <c r="M13" s="16"/>
      <c r="N13" s="17"/>
      <c r="O13" s="32" t="s">
        <v>11</v>
      </c>
      <c r="P13" s="16"/>
      <c r="Q13" s="16"/>
      <c r="R13" s="16"/>
      <c r="S13" s="17"/>
      <c r="T13" s="32" t="s">
        <v>12</v>
      </c>
      <c r="U13" s="16"/>
      <c r="V13" s="16"/>
      <c r="W13" s="16"/>
      <c r="X13" s="17"/>
      <c r="Y13" s="2"/>
      <c r="Z13" s="2"/>
      <c r="AA13" s="2"/>
      <c r="AB13" s="2"/>
      <c r="AC13" s="2"/>
      <c r="AD13" s="2"/>
      <c r="AE13" s="2"/>
      <c r="AF13" s="2"/>
      <c r="AG13" s="2"/>
    </row>
    <row r="14" spans="1:33" ht="15" x14ac:dyDescent="0.2">
      <c r="A14" s="32" t="s">
        <v>13</v>
      </c>
      <c r="B14" s="16"/>
      <c r="C14" s="17"/>
      <c r="E14" s="32" t="s">
        <v>14</v>
      </c>
      <c r="F14" s="16"/>
      <c r="G14" s="16"/>
      <c r="H14" s="16"/>
      <c r="I14" s="17"/>
      <c r="J14" s="1" t="s">
        <v>15</v>
      </c>
      <c r="K14" s="32" t="s">
        <v>16</v>
      </c>
      <c r="L14" s="16"/>
      <c r="M14" s="16"/>
      <c r="N14" s="17"/>
      <c r="O14" s="32" t="s">
        <v>17</v>
      </c>
      <c r="P14" s="16"/>
      <c r="Q14" s="16"/>
      <c r="R14" s="16"/>
      <c r="S14" s="17"/>
      <c r="T14" s="32" t="s">
        <v>18</v>
      </c>
      <c r="U14" s="16"/>
      <c r="V14" s="16"/>
      <c r="W14" s="16"/>
      <c r="X14" s="17"/>
      <c r="Y14" s="2"/>
      <c r="Z14" s="2"/>
      <c r="AA14" s="2"/>
      <c r="AB14" s="2"/>
      <c r="AC14" s="2"/>
      <c r="AD14" s="2"/>
      <c r="AE14" s="2"/>
      <c r="AF14" s="2"/>
      <c r="AG14" s="2"/>
    </row>
    <row r="15" spans="1:33" x14ac:dyDescent="0.2">
      <c r="A15" s="25" t="s">
        <v>19</v>
      </c>
      <c r="B15" s="16"/>
      <c r="C15" s="17"/>
      <c r="E15" s="24"/>
      <c r="F15" s="19"/>
      <c r="G15" s="19"/>
      <c r="H15" s="19"/>
      <c r="I15" s="20"/>
      <c r="J15" s="4"/>
      <c r="K15" s="26"/>
      <c r="L15" s="19"/>
      <c r="M15" s="19"/>
      <c r="N15" s="20"/>
      <c r="O15" s="26"/>
      <c r="P15" s="19"/>
      <c r="Q15" s="19"/>
      <c r="R15" s="19"/>
      <c r="S15" s="20"/>
      <c r="T15" s="26"/>
      <c r="U15" s="19"/>
      <c r="V15" s="19"/>
      <c r="W15" s="19"/>
      <c r="X15" s="20"/>
      <c r="Y15" s="2"/>
      <c r="Z15" s="2"/>
      <c r="AA15" s="2"/>
      <c r="AB15" s="2"/>
      <c r="AC15" s="2"/>
      <c r="AD15" s="2"/>
      <c r="AE15" s="2"/>
      <c r="AF15" s="2"/>
      <c r="AG15" s="2"/>
    </row>
    <row r="16" spans="1:33" x14ac:dyDescent="0.2">
      <c r="A16" s="15" t="s">
        <v>20</v>
      </c>
      <c r="B16" s="16"/>
      <c r="C16" s="17"/>
      <c r="E16" s="24">
        <v>1057800</v>
      </c>
      <c r="F16" s="19"/>
      <c r="G16" s="19"/>
      <c r="H16" s="19"/>
      <c r="I16" s="20"/>
      <c r="J16" s="4">
        <v>40413713</v>
      </c>
      <c r="K16" s="24">
        <v>26796519</v>
      </c>
      <c r="L16" s="19"/>
      <c r="M16" s="19"/>
      <c r="N16" s="20"/>
      <c r="O16" s="24">
        <v>6181086</v>
      </c>
      <c r="P16" s="19"/>
      <c r="Q16" s="19"/>
      <c r="R16" s="19"/>
      <c r="S16" s="20"/>
      <c r="T16" s="24">
        <v>74449118</v>
      </c>
      <c r="U16" s="19"/>
      <c r="V16" s="19"/>
      <c r="W16" s="19"/>
      <c r="X16" s="20"/>
      <c r="Y16" s="2"/>
      <c r="Z16" s="2"/>
      <c r="AA16" s="2"/>
      <c r="AB16" s="2"/>
      <c r="AC16" s="2"/>
      <c r="AD16" s="2"/>
      <c r="AE16" s="2"/>
      <c r="AF16" s="3"/>
      <c r="AG16" s="2"/>
    </row>
    <row r="17" spans="1:33" x14ac:dyDescent="0.2">
      <c r="A17" s="15" t="s">
        <v>21</v>
      </c>
      <c r="B17" s="16"/>
      <c r="C17" s="17"/>
      <c r="E17" s="24">
        <v>120159</v>
      </c>
      <c r="F17" s="19"/>
      <c r="G17" s="19"/>
      <c r="H17" s="19"/>
      <c r="I17" s="20"/>
      <c r="J17" s="4">
        <v>1762866</v>
      </c>
      <c r="K17" s="24">
        <v>374597</v>
      </c>
      <c r="L17" s="19"/>
      <c r="M17" s="19"/>
      <c r="N17" s="20"/>
      <c r="O17" s="24">
        <v>229333</v>
      </c>
      <c r="P17" s="19"/>
      <c r="Q17" s="19"/>
      <c r="R17" s="19"/>
      <c r="S17" s="20"/>
      <c r="T17" s="24">
        <v>2486955</v>
      </c>
      <c r="U17" s="19"/>
      <c r="V17" s="19"/>
      <c r="W17" s="19"/>
      <c r="X17" s="20"/>
      <c r="Y17" s="2"/>
      <c r="Z17" s="2"/>
      <c r="AA17" s="2"/>
      <c r="AB17" s="2"/>
      <c r="AC17" s="2"/>
      <c r="AD17" s="2"/>
      <c r="AE17" s="2"/>
      <c r="AF17" s="3"/>
      <c r="AG17" s="2"/>
    </row>
    <row r="18" spans="1:33" x14ac:dyDescent="0.2">
      <c r="A18" s="15" t="s">
        <v>22</v>
      </c>
      <c r="B18" s="16"/>
      <c r="C18" s="17"/>
      <c r="E18" s="24">
        <v>1177959</v>
      </c>
      <c r="F18" s="19"/>
      <c r="G18" s="19"/>
      <c r="H18" s="19"/>
      <c r="I18" s="20"/>
      <c r="J18" s="4">
        <v>42176579</v>
      </c>
      <c r="K18" s="24">
        <v>27171116</v>
      </c>
      <c r="L18" s="19"/>
      <c r="M18" s="19"/>
      <c r="N18" s="20"/>
      <c r="O18" s="24">
        <v>6410419</v>
      </c>
      <c r="P18" s="19"/>
      <c r="Q18" s="19"/>
      <c r="R18" s="19"/>
      <c r="S18" s="20"/>
      <c r="T18" s="24">
        <v>76936073</v>
      </c>
      <c r="U18" s="19"/>
      <c r="V18" s="19"/>
      <c r="W18" s="19"/>
      <c r="X18" s="20"/>
      <c r="Y18" s="2"/>
      <c r="Z18" s="2"/>
      <c r="AA18" s="2"/>
      <c r="AB18" s="2"/>
      <c r="AC18" s="2"/>
      <c r="AD18" s="2"/>
      <c r="AE18" s="2"/>
      <c r="AF18" s="3"/>
      <c r="AG18" s="2"/>
    </row>
    <row r="19" spans="1:33" x14ac:dyDescent="0.2">
      <c r="A19" s="15" t="s">
        <v>23</v>
      </c>
      <c r="B19" s="16"/>
      <c r="C19" s="17"/>
      <c r="E19" s="24">
        <v>1028659</v>
      </c>
      <c r="F19" s="19"/>
      <c r="G19" s="19"/>
      <c r="H19" s="19"/>
      <c r="I19" s="20"/>
      <c r="J19" s="4">
        <v>19060136</v>
      </c>
      <c r="K19" s="24">
        <v>6293601</v>
      </c>
      <c r="L19" s="19"/>
      <c r="M19" s="19"/>
      <c r="N19" s="20"/>
      <c r="O19" s="24">
        <v>4398752</v>
      </c>
      <c r="P19" s="19"/>
      <c r="Q19" s="19"/>
      <c r="R19" s="19"/>
      <c r="S19" s="20"/>
      <c r="T19" s="24">
        <v>30781148</v>
      </c>
      <c r="U19" s="19"/>
      <c r="V19" s="19"/>
      <c r="W19" s="19"/>
      <c r="X19" s="20"/>
      <c r="Y19" s="2"/>
      <c r="Z19" s="2"/>
      <c r="AA19" s="2"/>
      <c r="AB19" s="2"/>
      <c r="AC19" s="2"/>
      <c r="AD19" s="2"/>
      <c r="AE19" s="2"/>
      <c r="AF19" s="3"/>
      <c r="AG19" s="2"/>
    </row>
    <row r="20" spans="1:33" x14ac:dyDescent="0.2">
      <c r="A20" s="25" t="s">
        <v>24</v>
      </c>
      <c r="B20" s="16"/>
      <c r="C20" s="17"/>
      <c r="E20" s="24"/>
      <c r="F20" s="19"/>
      <c r="G20" s="19"/>
      <c r="H20" s="19"/>
      <c r="I20" s="20"/>
      <c r="J20" s="4"/>
      <c r="K20" s="26"/>
      <c r="L20" s="19"/>
      <c r="M20" s="19"/>
      <c r="N20" s="20"/>
      <c r="O20" s="26"/>
      <c r="P20" s="19"/>
      <c r="Q20" s="19"/>
      <c r="R20" s="19"/>
      <c r="S20" s="20"/>
      <c r="T20" s="26"/>
      <c r="U20" s="19"/>
      <c r="V20" s="19"/>
      <c r="W20" s="19"/>
      <c r="X20" s="20"/>
      <c r="Y20" s="2"/>
      <c r="Z20" s="2"/>
      <c r="AA20" s="2"/>
      <c r="AB20" s="2"/>
      <c r="AC20" s="2"/>
      <c r="AD20" s="2"/>
      <c r="AE20" s="2"/>
      <c r="AF20" s="2"/>
      <c r="AG20" s="2"/>
    </row>
    <row r="21" spans="1:33" x14ac:dyDescent="0.2">
      <c r="A21" s="15" t="s">
        <v>25</v>
      </c>
      <c r="B21" s="16"/>
      <c r="C21" s="17"/>
      <c r="E21" s="24">
        <v>58014</v>
      </c>
      <c r="F21" s="19"/>
      <c r="G21" s="19"/>
      <c r="H21" s="19"/>
      <c r="I21" s="20"/>
      <c r="J21" s="4">
        <v>1927226</v>
      </c>
      <c r="K21" s="24">
        <v>1030784</v>
      </c>
      <c r="L21" s="19"/>
      <c r="M21" s="19"/>
      <c r="N21" s="20"/>
      <c r="O21" s="24">
        <v>191293</v>
      </c>
      <c r="P21" s="19"/>
      <c r="Q21" s="19"/>
      <c r="R21" s="19"/>
      <c r="S21" s="20"/>
      <c r="T21" s="24">
        <v>3207317</v>
      </c>
      <c r="U21" s="19"/>
      <c r="V21" s="19"/>
      <c r="W21" s="19"/>
      <c r="X21" s="20"/>
      <c r="Y21" s="2"/>
      <c r="Z21" s="2"/>
      <c r="AA21" s="2"/>
      <c r="AB21" s="2"/>
      <c r="AC21" s="2"/>
      <c r="AD21" s="2"/>
      <c r="AE21" s="2"/>
      <c r="AF21" s="3"/>
      <c r="AG21" s="2"/>
    </row>
    <row r="22" spans="1:33" x14ac:dyDescent="0.2">
      <c r="A22" s="15" t="s">
        <v>26</v>
      </c>
      <c r="B22" s="16"/>
      <c r="C22" s="17"/>
      <c r="E22" s="24">
        <v>201279</v>
      </c>
      <c r="F22" s="19"/>
      <c r="G22" s="19"/>
      <c r="H22" s="19"/>
      <c r="I22" s="20"/>
      <c r="J22" s="4">
        <v>3959712</v>
      </c>
      <c r="K22" s="24">
        <v>2420895</v>
      </c>
      <c r="L22" s="19"/>
      <c r="M22" s="19"/>
      <c r="N22" s="20"/>
      <c r="O22" s="24">
        <v>1036302</v>
      </c>
      <c r="P22" s="19"/>
      <c r="Q22" s="19"/>
      <c r="R22" s="19"/>
      <c r="S22" s="20"/>
      <c r="T22" s="24">
        <v>7618188</v>
      </c>
      <c r="U22" s="19"/>
      <c r="V22" s="19"/>
      <c r="W22" s="19"/>
      <c r="X22" s="20"/>
      <c r="Y22" s="2"/>
      <c r="Z22" s="2"/>
      <c r="AA22" s="2"/>
      <c r="AB22" s="2"/>
      <c r="AC22" s="2"/>
      <c r="AD22" s="2"/>
      <c r="AE22" s="2"/>
      <c r="AF22" s="3"/>
      <c r="AG22" s="2"/>
    </row>
    <row r="23" spans="1:33" x14ac:dyDescent="0.2">
      <c r="A23" s="15" t="s">
        <v>27</v>
      </c>
      <c r="B23" s="16"/>
      <c r="C23" s="17"/>
      <c r="E23" s="24">
        <v>90907</v>
      </c>
      <c r="F23" s="19"/>
      <c r="G23" s="19"/>
      <c r="H23" s="19"/>
      <c r="I23" s="20"/>
      <c r="J23" s="4">
        <v>1518377</v>
      </c>
      <c r="K23" s="24">
        <v>463807</v>
      </c>
      <c r="L23" s="19"/>
      <c r="M23" s="19"/>
      <c r="N23" s="20"/>
      <c r="O23" s="24">
        <v>1392</v>
      </c>
      <c r="P23" s="19"/>
      <c r="Q23" s="19"/>
      <c r="R23" s="19"/>
      <c r="S23" s="20"/>
      <c r="T23" s="24">
        <v>2074483</v>
      </c>
      <c r="U23" s="19"/>
      <c r="V23" s="19"/>
      <c r="W23" s="19"/>
      <c r="X23" s="20"/>
      <c r="Y23" s="2"/>
      <c r="Z23" s="2"/>
      <c r="AA23" s="2"/>
      <c r="AB23" s="2"/>
      <c r="AC23" s="2"/>
      <c r="AD23" s="2"/>
      <c r="AE23" s="2"/>
      <c r="AF23" s="3"/>
      <c r="AG23" s="2"/>
    </row>
    <row r="24" spans="1:33" x14ac:dyDescent="0.2">
      <c r="A24" s="15" t="s">
        <v>28</v>
      </c>
      <c r="B24" s="16"/>
      <c r="C24" s="17"/>
      <c r="E24" s="24">
        <v>33457</v>
      </c>
      <c r="F24" s="19"/>
      <c r="G24" s="19"/>
      <c r="H24" s="19"/>
      <c r="I24" s="20"/>
      <c r="J24" s="4">
        <v>2047697</v>
      </c>
      <c r="K24" s="24">
        <v>334457</v>
      </c>
      <c r="L24" s="19"/>
      <c r="M24" s="19"/>
      <c r="N24" s="20"/>
      <c r="O24" s="24">
        <v>221401</v>
      </c>
      <c r="P24" s="19"/>
      <c r="Q24" s="19"/>
      <c r="R24" s="19"/>
      <c r="S24" s="20"/>
      <c r="T24" s="24">
        <v>2637012</v>
      </c>
      <c r="U24" s="19"/>
      <c r="V24" s="19"/>
      <c r="W24" s="19"/>
      <c r="X24" s="20"/>
      <c r="Y24" s="2"/>
      <c r="Z24" s="2"/>
      <c r="AA24" s="2"/>
      <c r="AB24" s="2"/>
      <c r="AC24" s="2"/>
      <c r="AD24" s="2"/>
      <c r="AE24" s="2"/>
      <c r="AF24" s="3"/>
      <c r="AG24" s="2"/>
    </row>
    <row r="25" spans="1:33" x14ac:dyDescent="0.2">
      <c r="A25" s="15" t="s">
        <v>29</v>
      </c>
      <c r="B25" s="16"/>
      <c r="C25" s="17"/>
      <c r="E25" s="24">
        <v>10414</v>
      </c>
      <c r="F25" s="19"/>
      <c r="G25" s="19"/>
      <c r="H25" s="19"/>
      <c r="I25" s="20"/>
      <c r="J25" s="4">
        <v>212130</v>
      </c>
      <c r="K25" s="24">
        <v>257545</v>
      </c>
      <c r="L25" s="19"/>
      <c r="M25" s="19"/>
      <c r="N25" s="20"/>
      <c r="O25" s="24">
        <v>86766</v>
      </c>
      <c r="P25" s="19"/>
      <c r="Q25" s="19"/>
      <c r="R25" s="19"/>
      <c r="S25" s="20"/>
      <c r="T25" s="24">
        <v>566855</v>
      </c>
      <c r="U25" s="19"/>
      <c r="V25" s="19"/>
      <c r="W25" s="19"/>
      <c r="X25" s="20"/>
      <c r="Y25" s="2"/>
      <c r="Z25" s="2"/>
      <c r="AA25" s="2"/>
      <c r="AB25" s="2"/>
      <c r="AC25" s="2"/>
      <c r="AD25" s="2"/>
      <c r="AE25" s="2"/>
      <c r="AF25" s="3"/>
      <c r="AG25" s="2"/>
    </row>
    <row r="26" spans="1:33" x14ac:dyDescent="0.2">
      <c r="A26" s="15" t="s">
        <v>30</v>
      </c>
      <c r="B26" s="16"/>
      <c r="C26" s="17"/>
      <c r="E26" s="24">
        <v>55842</v>
      </c>
      <c r="F26" s="19"/>
      <c r="G26" s="19"/>
      <c r="H26" s="19"/>
      <c r="I26" s="20"/>
      <c r="J26" s="4">
        <v>503054</v>
      </c>
      <c r="K26" s="24">
        <v>137116</v>
      </c>
      <c r="L26" s="19"/>
      <c r="M26" s="19"/>
      <c r="N26" s="20"/>
      <c r="O26" s="24">
        <v>76451</v>
      </c>
      <c r="P26" s="19"/>
      <c r="Q26" s="19"/>
      <c r="R26" s="19"/>
      <c r="S26" s="20"/>
      <c r="T26" s="24">
        <v>772463</v>
      </c>
      <c r="U26" s="19"/>
      <c r="V26" s="19"/>
      <c r="W26" s="19"/>
      <c r="X26" s="20"/>
      <c r="Y26" s="2"/>
      <c r="Z26" s="2"/>
      <c r="AA26" s="2"/>
      <c r="AB26" s="2"/>
      <c r="AC26" s="2"/>
      <c r="AD26" s="2"/>
      <c r="AE26" s="2"/>
      <c r="AF26" s="3"/>
      <c r="AG26" s="2"/>
    </row>
    <row r="27" spans="1:33" x14ac:dyDescent="0.2">
      <c r="A27" s="15" t="s">
        <v>31</v>
      </c>
      <c r="B27" s="16"/>
      <c r="C27" s="17"/>
      <c r="E27" s="24">
        <v>16957</v>
      </c>
      <c r="F27" s="19"/>
      <c r="G27" s="19"/>
      <c r="H27" s="19"/>
      <c r="I27" s="20"/>
      <c r="J27" s="4">
        <v>719217</v>
      </c>
      <c r="K27" s="24">
        <v>0</v>
      </c>
      <c r="L27" s="19"/>
      <c r="M27" s="19"/>
      <c r="N27" s="20"/>
      <c r="O27" s="24">
        <v>31719</v>
      </c>
      <c r="P27" s="19"/>
      <c r="Q27" s="19"/>
      <c r="R27" s="19"/>
      <c r="S27" s="20"/>
      <c r="T27" s="24">
        <v>767893</v>
      </c>
      <c r="U27" s="19"/>
      <c r="V27" s="19"/>
      <c r="W27" s="19"/>
      <c r="X27" s="20"/>
      <c r="Y27" s="2"/>
      <c r="Z27" s="2"/>
      <c r="AA27" s="2"/>
      <c r="AB27" s="2"/>
      <c r="AC27" s="2"/>
      <c r="AD27" s="2"/>
      <c r="AE27" s="2"/>
      <c r="AF27" s="3"/>
      <c r="AG27" s="2"/>
    </row>
    <row r="28" spans="1:33" x14ac:dyDescent="0.2">
      <c r="A28" s="15" t="s">
        <v>32</v>
      </c>
      <c r="B28" s="16"/>
      <c r="C28" s="17"/>
      <c r="E28" s="24">
        <v>12243</v>
      </c>
      <c r="F28" s="19"/>
      <c r="G28" s="19"/>
      <c r="H28" s="19"/>
      <c r="I28" s="20"/>
      <c r="J28" s="4">
        <v>130463</v>
      </c>
      <c r="K28" s="24">
        <v>12661</v>
      </c>
      <c r="L28" s="19"/>
      <c r="M28" s="19"/>
      <c r="N28" s="20"/>
      <c r="O28" s="24">
        <v>30752</v>
      </c>
      <c r="P28" s="19"/>
      <c r="Q28" s="19"/>
      <c r="R28" s="19"/>
      <c r="S28" s="20"/>
      <c r="T28" s="24">
        <v>186119</v>
      </c>
      <c r="U28" s="19"/>
      <c r="V28" s="19"/>
      <c r="W28" s="19"/>
      <c r="X28" s="20"/>
      <c r="Y28" s="2"/>
      <c r="Z28" s="2"/>
      <c r="AA28" s="2"/>
      <c r="AB28" s="2"/>
      <c r="AC28" s="2"/>
      <c r="AD28" s="2"/>
      <c r="AE28" s="2"/>
      <c r="AF28" s="3"/>
      <c r="AG28" s="2"/>
    </row>
    <row r="29" spans="1:33" x14ac:dyDescent="0.2">
      <c r="A29" s="15" t="s">
        <v>33</v>
      </c>
      <c r="B29" s="16"/>
      <c r="C29" s="17"/>
      <c r="E29" s="24">
        <v>479113</v>
      </c>
      <c r="F29" s="19"/>
      <c r="G29" s="19"/>
      <c r="H29" s="19"/>
      <c r="I29" s="20"/>
      <c r="J29" s="4">
        <v>11017876</v>
      </c>
      <c r="K29" s="24">
        <v>4657265</v>
      </c>
      <c r="L29" s="19"/>
      <c r="M29" s="19"/>
      <c r="N29" s="20"/>
      <c r="O29" s="24">
        <v>1676076</v>
      </c>
      <c r="P29" s="19"/>
      <c r="Q29" s="19"/>
      <c r="R29" s="19"/>
      <c r="S29" s="20"/>
      <c r="T29" s="24">
        <v>17830330</v>
      </c>
      <c r="U29" s="19"/>
      <c r="V29" s="19"/>
      <c r="W29" s="19"/>
      <c r="X29" s="20"/>
      <c r="Y29" s="2"/>
      <c r="Z29" s="2"/>
      <c r="AA29" s="2"/>
      <c r="AB29" s="2"/>
      <c r="AC29" s="2"/>
      <c r="AD29" s="2"/>
      <c r="AE29" s="2"/>
      <c r="AF29" s="3"/>
      <c r="AG29" s="2"/>
    </row>
    <row r="30" spans="1:33" x14ac:dyDescent="0.2">
      <c r="A30" s="25" t="s">
        <v>34</v>
      </c>
      <c r="B30" s="16"/>
      <c r="C30" s="17"/>
      <c r="E30" s="24"/>
      <c r="F30" s="19"/>
      <c r="G30" s="19"/>
      <c r="H30" s="19"/>
      <c r="I30" s="20"/>
      <c r="J30" s="4"/>
      <c r="K30" s="26"/>
      <c r="L30" s="19"/>
      <c r="M30" s="19"/>
      <c r="N30" s="20"/>
      <c r="O30" s="26"/>
      <c r="P30" s="19"/>
      <c r="Q30" s="19"/>
      <c r="R30" s="19"/>
      <c r="S30" s="20"/>
      <c r="T30" s="26"/>
      <c r="U30" s="19"/>
      <c r="V30" s="19"/>
      <c r="W30" s="19"/>
      <c r="X30" s="20"/>
      <c r="Y30" s="2"/>
      <c r="Z30" s="2"/>
      <c r="AA30" s="2"/>
      <c r="AB30" s="2"/>
      <c r="AC30" s="2"/>
      <c r="AD30" s="2"/>
      <c r="AE30" s="2"/>
      <c r="AF30" s="2"/>
      <c r="AG30" s="2"/>
    </row>
    <row r="31" spans="1:33" x14ac:dyDescent="0.2">
      <c r="A31" s="15" t="s">
        <v>35</v>
      </c>
      <c r="B31" s="16"/>
      <c r="C31" s="17"/>
      <c r="E31" s="24">
        <v>92858</v>
      </c>
      <c r="F31" s="19"/>
      <c r="G31" s="19"/>
      <c r="H31" s="19"/>
      <c r="I31" s="20"/>
      <c r="J31" s="4">
        <v>1967261</v>
      </c>
      <c r="K31" s="24">
        <v>437588</v>
      </c>
      <c r="L31" s="19"/>
      <c r="M31" s="19"/>
      <c r="N31" s="20"/>
      <c r="O31" s="24">
        <v>462265</v>
      </c>
      <c r="P31" s="19"/>
      <c r="Q31" s="19"/>
      <c r="R31" s="19"/>
      <c r="S31" s="20"/>
      <c r="T31" s="24">
        <v>2959972</v>
      </c>
      <c r="U31" s="19"/>
      <c r="V31" s="19"/>
      <c r="W31" s="19"/>
      <c r="X31" s="20"/>
      <c r="Y31" s="2"/>
      <c r="Z31" s="2"/>
      <c r="AA31" s="2"/>
      <c r="AB31" s="2"/>
      <c r="AC31" s="2"/>
      <c r="AD31" s="2"/>
      <c r="AE31" s="2"/>
      <c r="AF31" s="3"/>
      <c r="AG31" s="2"/>
    </row>
    <row r="32" spans="1:33" x14ac:dyDescent="0.2">
      <c r="A32" s="15" t="s">
        <v>36</v>
      </c>
      <c r="B32" s="16"/>
      <c r="C32" s="17"/>
      <c r="E32" s="24">
        <v>11478</v>
      </c>
      <c r="F32" s="19"/>
      <c r="G32" s="19"/>
      <c r="H32" s="19"/>
      <c r="I32" s="20"/>
      <c r="J32" s="4">
        <v>207356</v>
      </c>
      <c r="K32" s="24">
        <v>80656</v>
      </c>
      <c r="L32" s="19"/>
      <c r="M32" s="19"/>
      <c r="N32" s="20"/>
      <c r="O32" s="24">
        <v>10739</v>
      </c>
      <c r="P32" s="19"/>
      <c r="Q32" s="19"/>
      <c r="R32" s="19"/>
      <c r="S32" s="20"/>
      <c r="T32" s="24">
        <v>310229</v>
      </c>
      <c r="U32" s="19"/>
      <c r="V32" s="19"/>
      <c r="W32" s="19"/>
      <c r="X32" s="20"/>
      <c r="Y32" s="2"/>
      <c r="Z32" s="2"/>
      <c r="AA32" s="2"/>
      <c r="AB32" s="2"/>
      <c r="AC32" s="2"/>
      <c r="AD32" s="2"/>
      <c r="AE32" s="2"/>
      <c r="AF32" s="3"/>
      <c r="AG32" s="2"/>
    </row>
    <row r="33" spans="1:33" x14ac:dyDescent="0.2">
      <c r="A33" s="15" t="s">
        <v>37</v>
      </c>
      <c r="B33" s="16"/>
      <c r="C33" s="17"/>
      <c r="E33" s="24">
        <v>36733</v>
      </c>
      <c r="F33" s="19"/>
      <c r="G33" s="19"/>
      <c r="H33" s="19"/>
      <c r="I33" s="20"/>
      <c r="J33" s="4">
        <v>525342</v>
      </c>
      <c r="K33" s="24">
        <v>201147</v>
      </c>
      <c r="L33" s="19"/>
      <c r="M33" s="19"/>
      <c r="N33" s="20"/>
      <c r="O33" s="24">
        <v>101674</v>
      </c>
      <c r="P33" s="19"/>
      <c r="Q33" s="19"/>
      <c r="R33" s="19"/>
      <c r="S33" s="20"/>
      <c r="T33" s="24">
        <v>864896</v>
      </c>
      <c r="U33" s="19"/>
      <c r="V33" s="19"/>
      <c r="W33" s="19"/>
      <c r="X33" s="20"/>
      <c r="Y33" s="2"/>
      <c r="Z33" s="2"/>
      <c r="AA33" s="2"/>
      <c r="AB33" s="2"/>
      <c r="AC33" s="2"/>
      <c r="AD33" s="2"/>
      <c r="AE33" s="2"/>
      <c r="AF33" s="3"/>
      <c r="AG33" s="2"/>
    </row>
    <row r="34" spans="1:33" x14ac:dyDescent="0.2">
      <c r="A34" s="15" t="s">
        <v>38</v>
      </c>
      <c r="B34" s="16"/>
      <c r="C34" s="17"/>
      <c r="E34" s="24">
        <v>6842</v>
      </c>
      <c r="F34" s="19"/>
      <c r="G34" s="19"/>
      <c r="H34" s="19"/>
      <c r="I34" s="20"/>
      <c r="J34" s="4">
        <v>338078</v>
      </c>
      <c r="K34" s="24">
        <v>125952</v>
      </c>
      <c r="L34" s="19"/>
      <c r="M34" s="19"/>
      <c r="N34" s="20"/>
      <c r="O34" s="24">
        <v>33838</v>
      </c>
      <c r="P34" s="19"/>
      <c r="Q34" s="19"/>
      <c r="R34" s="19"/>
      <c r="S34" s="20"/>
      <c r="T34" s="24">
        <v>504710</v>
      </c>
      <c r="U34" s="19"/>
      <c r="V34" s="19"/>
      <c r="W34" s="19"/>
      <c r="X34" s="20"/>
      <c r="Y34" s="2"/>
      <c r="Z34" s="2"/>
      <c r="AA34" s="2"/>
      <c r="AB34" s="2"/>
      <c r="AC34" s="2"/>
      <c r="AD34" s="2"/>
      <c r="AE34" s="2"/>
      <c r="AF34" s="3"/>
      <c r="AG34" s="2"/>
    </row>
    <row r="35" spans="1:33" x14ac:dyDescent="0.2">
      <c r="A35" s="15" t="s">
        <v>39</v>
      </c>
      <c r="B35" s="16"/>
      <c r="C35" s="17"/>
      <c r="E35" s="24">
        <v>29040</v>
      </c>
      <c r="F35" s="19"/>
      <c r="G35" s="19"/>
      <c r="H35" s="19"/>
      <c r="I35" s="20"/>
      <c r="J35" s="4">
        <v>1149986</v>
      </c>
      <c r="K35" s="24">
        <v>895162</v>
      </c>
      <c r="L35" s="19"/>
      <c r="M35" s="19"/>
      <c r="N35" s="20"/>
      <c r="O35" s="24">
        <v>185664</v>
      </c>
      <c r="P35" s="19"/>
      <c r="Q35" s="19"/>
      <c r="R35" s="19"/>
      <c r="S35" s="20"/>
      <c r="T35" s="24">
        <v>2259852</v>
      </c>
      <c r="U35" s="19"/>
      <c r="V35" s="19"/>
      <c r="W35" s="19"/>
      <c r="X35" s="20"/>
      <c r="Y35" s="2"/>
      <c r="Z35" s="2"/>
      <c r="AA35" s="2"/>
      <c r="AB35" s="2"/>
      <c r="AC35" s="2"/>
      <c r="AD35" s="2"/>
      <c r="AE35" s="2"/>
      <c r="AF35" s="3"/>
      <c r="AG35" s="2"/>
    </row>
    <row r="36" spans="1:33" x14ac:dyDescent="0.2">
      <c r="A36" s="15" t="s">
        <v>40</v>
      </c>
      <c r="B36" s="16"/>
      <c r="C36" s="17"/>
      <c r="E36" s="24">
        <v>32073</v>
      </c>
      <c r="F36" s="19"/>
      <c r="G36" s="19"/>
      <c r="H36" s="19"/>
      <c r="I36" s="20"/>
      <c r="J36" s="4">
        <v>1103977</v>
      </c>
      <c r="K36" s="24">
        <v>305715</v>
      </c>
      <c r="L36" s="19"/>
      <c r="M36" s="19"/>
      <c r="N36" s="20"/>
      <c r="O36" s="24">
        <v>0</v>
      </c>
      <c r="P36" s="19"/>
      <c r="Q36" s="19"/>
      <c r="R36" s="19"/>
      <c r="S36" s="20"/>
      <c r="T36" s="24">
        <v>1441765</v>
      </c>
      <c r="U36" s="19"/>
      <c r="V36" s="19"/>
      <c r="W36" s="19"/>
      <c r="X36" s="20"/>
      <c r="Y36" s="2"/>
      <c r="Z36" s="2"/>
      <c r="AA36" s="2"/>
      <c r="AB36" s="2"/>
      <c r="AC36" s="2"/>
      <c r="AD36" s="2"/>
      <c r="AE36" s="2"/>
      <c r="AF36" s="3"/>
      <c r="AG36" s="2"/>
    </row>
    <row r="37" spans="1:33" x14ac:dyDescent="0.2">
      <c r="A37" s="15" t="s">
        <v>41</v>
      </c>
      <c r="B37" s="16"/>
      <c r="C37" s="17"/>
      <c r="E37" s="24">
        <v>17835</v>
      </c>
      <c r="F37" s="19"/>
      <c r="G37" s="19"/>
      <c r="H37" s="19"/>
      <c r="I37" s="20"/>
      <c r="J37" s="4">
        <v>303333</v>
      </c>
      <c r="K37" s="24">
        <v>204671</v>
      </c>
      <c r="L37" s="19"/>
      <c r="M37" s="19"/>
      <c r="N37" s="20"/>
      <c r="O37" s="24">
        <v>120895</v>
      </c>
      <c r="P37" s="19"/>
      <c r="Q37" s="19"/>
      <c r="R37" s="19"/>
      <c r="S37" s="20"/>
      <c r="T37" s="24">
        <v>646734</v>
      </c>
      <c r="U37" s="19"/>
      <c r="V37" s="19"/>
      <c r="W37" s="19"/>
      <c r="X37" s="20"/>
      <c r="Y37" s="2"/>
      <c r="Z37" s="2"/>
      <c r="AA37" s="2"/>
      <c r="AB37" s="2"/>
      <c r="AC37" s="2"/>
      <c r="AD37" s="2"/>
      <c r="AE37" s="2"/>
      <c r="AF37" s="3"/>
      <c r="AG37" s="2"/>
    </row>
    <row r="38" spans="1:33" x14ac:dyDescent="0.2">
      <c r="A38" s="15" t="s">
        <v>42</v>
      </c>
      <c r="B38" s="16"/>
      <c r="C38" s="17"/>
      <c r="E38" s="24">
        <v>79945</v>
      </c>
      <c r="F38" s="19"/>
      <c r="G38" s="19"/>
      <c r="H38" s="19"/>
      <c r="I38" s="20"/>
      <c r="J38" s="4">
        <v>2715137</v>
      </c>
      <c r="K38" s="24">
        <v>1826027</v>
      </c>
      <c r="L38" s="19"/>
      <c r="M38" s="19"/>
      <c r="N38" s="20"/>
      <c r="O38" s="24">
        <v>505052</v>
      </c>
      <c r="P38" s="19"/>
      <c r="Q38" s="19"/>
      <c r="R38" s="19"/>
      <c r="S38" s="20"/>
      <c r="T38" s="24">
        <v>5126161</v>
      </c>
      <c r="U38" s="19"/>
      <c r="V38" s="19"/>
      <c r="W38" s="19"/>
      <c r="X38" s="20"/>
      <c r="Y38" s="2"/>
      <c r="Z38" s="2"/>
      <c r="AA38" s="2"/>
      <c r="AB38" s="2"/>
      <c r="AC38" s="2"/>
      <c r="AD38" s="2"/>
      <c r="AE38" s="2"/>
      <c r="AF38" s="3"/>
      <c r="AG38" s="2"/>
    </row>
    <row r="39" spans="1:33" x14ac:dyDescent="0.2">
      <c r="A39" s="15" t="s">
        <v>43</v>
      </c>
      <c r="B39" s="16"/>
      <c r="C39" s="17"/>
      <c r="E39" s="24">
        <v>39241</v>
      </c>
      <c r="F39" s="19"/>
      <c r="G39" s="19"/>
      <c r="H39" s="19"/>
      <c r="I39" s="20"/>
      <c r="J39" s="4">
        <v>1384590</v>
      </c>
      <c r="K39" s="24">
        <v>457543</v>
      </c>
      <c r="L39" s="19"/>
      <c r="M39" s="19"/>
      <c r="N39" s="20"/>
      <c r="O39" s="24">
        <v>249570</v>
      </c>
      <c r="P39" s="19"/>
      <c r="Q39" s="19"/>
      <c r="R39" s="19"/>
      <c r="S39" s="20"/>
      <c r="T39" s="24">
        <v>2130944</v>
      </c>
      <c r="U39" s="19"/>
      <c r="V39" s="19"/>
      <c r="W39" s="19"/>
      <c r="X39" s="20"/>
      <c r="Y39" s="2"/>
      <c r="Z39" s="2"/>
      <c r="AA39" s="2"/>
      <c r="AB39" s="2"/>
      <c r="AC39" s="2"/>
      <c r="AD39" s="2"/>
      <c r="AE39" s="2"/>
      <c r="AF39" s="3"/>
      <c r="AG39" s="2"/>
    </row>
    <row r="40" spans="1:33" x14ac:dyDescent="0.2">
      <c r="A40" s="15" t="s">
        <v>44</v>
      </c>
      <c r="B40" s="16"/>
      <c r="C40" s="17"/>
      <c r="E40" s="24">
        <v>0</v>
      </c>
      <c r="F40" s="19"/>
      <c r="G40" s="19"/>
      <c r="H40" s="19"/>
      <c r="I40" s="20"/>
      <c r="J40" s="4">
        <v>0</v>
      </c>
      <c r="K40" s="24">
        <v>983306</v>
      </c>
      <c r="L40" s="19"/>
      <c r="M40" s="19"/>
      <c r="N40" s="20"/>
      <c r="O40" s="24">
        <v>11701</v>
      </c>
      <c r="P40" s="19"/>
      <c r="Q40" s="19"/>
      <c r="R40" s="19"/>
      <c r="S40" s="20"/>
      <c r="T40" s="24">
        <v>995007</v>
      </c>
      <c r="U40" s="19"/>
      <c r="V40" s="19"/>
      <c r="W40" s="19"/>
      <c r="X40" s="20"/>
      <c r="Y40" s="2"/>
      <c r="Z40" s="2"/>
      <c r="AA40" s="2"/>
      <c r="AB40" s="2"/>
      <c r="AC40" s="2"/>
      <c r="AD40" s="2"/>
      <c r="AE40" s="2"/>
      <c r="AF40" s="3"/>
      <c r="AG40" s="2"/>
    </row>
    <row r="41" spans="1:33" x14ac:dyDescent="0.2">
      <c r="A41" s="15" t="s">
        <v>45</v>
      </c>
      <c r="B41" s="16"/>
      <c r="C41" s="17"/>
      <c r="E41" s="24">
        <v>36051</v>
      </c>
      <c r="F41" s="19"/>
      <c r="G41" s="19"/>
      <c r="H41" s="19"/>
      <c r="I41" s="20"/>
      <c r="J41" s="4">
        <v>816247</v>
      </c>
      <c r="K41" s="24">
        <v>392729</v>
      </c>
      <c r="L41" s="19"/>
      <c r="M41" s="19"/>
      <c r="N41" s="20"/>
      <c r="O41" s="24">
        <v>127792</v>
      </c>
      <c r="P41" s="19"/>
      <c r="Q41" s="19"/>
      <c r="R41" s="19"/>
      <c r="S41" s="20"/>
      <c r="T41" s="24">
        <v>1372819</v>
      </c>
      <c r="U41" s="19"/>
      <c r="V41" s="19"/>
      <c r="W41" s="19"/>
      <c r="X41" s="20"/>
      <c r="Y41" s="2"/>
      <c r="Z41" s="2"/>
      <c r="AA41" s="2"/>
      <c r="AB41" s="2"/>
      <c r="AC41" s="2"/>
      <c r="AD41" s="2"/>
      <c r="AE41" s="2"/>
      <c r="AF41" s="3"/>
      <c r="AG41" s="2"/>
    </row>
    <row r="42" spans="1:33" x14ac:dyDescent="0.2">
      <c r="A42" s="15" t="s">
        <v>46</v>
      </c>
      <c r="B42" s="16"/>
      <c r="C42" s="17"/>
      <c r="E42" s="24">
        <v>7557</v>
      </c>
      <c r="F42" s="19"/>
      <c r="G42" s="19"/>
      <c r="H42" s="19"/>
      <c r="I42" s="20"/>
      <c r="J42" s="4">
        <v>252091</v>
      </c>
      <c r="K42" s="24">
        <v>172722</v>
      </c>
      <c r="L42" s="19"/>
      <c r="M42" s="19"/>
      <c r="N42" s="20"/>
      <c r="O42" s="24">
        <v>13945</v>
      </c>
      <c r="P42" s="19"/>
      <c r="Q42" s="19"/>
      <c r="R42" s="19"/>
      <c r="S42" s="20"/>
      <c r="T42" s="24">
        <v>446315</v>
      </c>
      <c r="U42" s="19"/>
      <c r="V42" s="19"/>
      <c r="W42" s="19"/>
      <c r="X42" s="20"/>
      <c r="Y42" s="2"/>
      <c r="Z42" s="2"/>
      <c r="AA42" s="2"/>
      <c r="AB42" s="2"/>
      <c r="AC42" s="2"/>
      <c r="AD42" s="2"/>
      <c r="AE42" s="2"/>
      <c r="AF42" s="3"/>
      <c r="AG42" s="2"/>
    </row>
    <row r="43" spans="1:33" x14ac:dyDescent="0.2">
      <c r="A43" s="15" t="s">
        <v>47</v>
      </c>
      <c r="B43" s="16"/>
      <c r="C43" s="17"/>
      <c r="E43" s="24">
        <v>221</v>
      </c>
      <c r="F43" s="19"/>
      <c r="G43" s="19"/>
      <c r="H43" s="19"/>
      <c r="I43" s="20"/>
      <c r="J43" s="4">
        <v>73555</v>
      </c>
      <c r="K43" s="24">
        <v>353319</v>
      </c>
      <c r="L43" s="19"/>
      <c r="M43" s="19"/>
      <c r="N43" s="20"/>
      <c r="O43" s="24">
        <v>13788</v>
      </c>
      <c r="P43" s="19"/>
      <c r="Q43" s="19"/>
      <c r="R43" s="19"/>
      <c r="S43" s="20"/>
      <c r="T43" s="24">
        <v>440883</v>
      </c>
      <c r="U43" s="19"/>
      <c r="V43" s="19"/>
      <c r="W43" s="19"/>
      <c r="X43" s="20"/>
      <c r="Y43" s="2"/>
      <c r="Z43" s="2"/>
      <c r="AA43" s="2"/>
      <c r="AB43" s="2"/>
      <c r="AC43" s="2"/>
      <c r="AD43" s="2"/>
      <c r="AE43" s="2"/>
      <c r="AF43" s="3"/>
      <c r="AG43" s="2"/>
    </row>
    <row r="44" spans="1:33" x14ac:dyDescent="0.2">
      <c r="A44" s="15" t="s">
        <v>48</v>
      </c>
      <c r="B44" s="16"/>
      <c r="C44" s="17"/>
      <c r="E44" s="24">
        <v>106682</v>
      </c>
      <c r="F44" s="19"/>
      <c r="G44" s="19"/>
      <c r="H44" s="19"/>
      <c r="I44" s="20"/>
      <c r="J44" s="4">
        <v>3035777</v>
      </c>
      <c r="K44" s="24">
        <v>873799</v>
      </c>
      <c r="L44" s="19"/>
      <c r="M44" s="19"/>
      <c r="N44" s="20"/>
      <c r="O44" s="24">
        <v>978990</v>
      </c>
      <c r="P44" s="19"/>
      <c r="Q44" s="19"/>
      <c r="R44" s="19"/>
      <c r="S44" s="20"/>
      <c r="T44" s="24">
        <v>4995248</v>
      </c>
      <c r="U44" s="19"/>
      <c r="V44" s="19"/>
      <c r="W44" s="19"/>
      <c r="X44" s="20"/>
      <c r="Y44" s="2"/>
      <c r="Z44" s="2"/>
      <c r="AA44" s="2"/>
      <c r="AB44" s="2"/>
      <c r="AC44" s="2"/>
      <c r="AD44" s="2"/>
      <c r="AE44" s="2"/>
      <c r="AF44" s="3"/>
      <c r="AG44" s="2"/>
    </row>
    <row r="45" spans="1:33" x14ac:dyDescent="0.2">
      <c r="A45" s="15" t="s">
        <v>49</v>
      </c>
      <c r="B45" s="16"/>
      <c r="C45" s="17"/>
      <c r="E45" s="24">
        <v>0</v>
      </c>
      <c r="F45" s="19"/>
      <c r="G45" s="19"/>
      <c r="H45" s="19"/>
      <c r="I45" s="20"/>
      <c r="J45" s="4">
        <v>1145036</v>
      </c>
      <c r="K45" s="24">
        <v>745066</v>
      </c>
      <c r="L45" s="19"/>
      <c r="M45" s="19"/>
      <c r="N45" s="20"/>
      <c r="O45" s="24">
        <v>312133</v>
      </c>
      <c r="P45" s="19"/>
      <c r="Q45" s="19"/>
      <c r="R45" s="19"/>
      <c r="S45" s="20"/>
      <c r="T45" s="24">
        <v>2202235</v>
      </c>
      <c r="U45" s="19"/>
      <c r="V45" s="19"/>
      <c r="W45" s="19"/>
      <c r="X45" s="20"/>
      <c r="Y45" s="2"/>
      <c r="Z45" s="2"/>
      <c r="AA45" s="2"/>
      <c r="AB45" s="2"/>
      <c r="AC45" s="2"/>
      <c r="AD45" s="2"/>
      <c r="AE45" s="2"/>
      <c r="AF45" s="3"/>
      <c r="AG45" s="2"/>
    </row>
    <row r="46" spans="1:33" x14ac:dyDescent="0.2">
      <c r="A46" s="15" t="s">
        <v>50</v>
      </c>
      <c r="B46" s="16"/>
      <c r="C46" s="17"/>
      <c r="E46" s="24">
        <v>15927</v>
      </c>
      <c r="F46" s="19"/>
      <c r="G46" s="19"/>
      <c r="H46" s="19"/>
      <c r="I46" s="20"/>
      <c r="J46" s="4">
        <v>1089035</v>
      </c>
      <c r="K46" s="24">
        <v>635468</v>
      </c>
      <c r="L46" s="19"/>
      <c r="M46" s="19"/>
      <c r="N46" s="20"/>
      <c r="O46" s="24">
        <v>193834</v>
      </c>
      <c r="P46" s="19"/>
      <c r="Q46" s="19"/>
      <c r="R46" s="19"/>
      <c r="S46" s="20"/>
      <c r="T46" s="24">
        <v>1934264</v>
      </c>
      <c r="U46" s="19"/>
      <c r="V46" s="19"/>
      <c r="W46" s="19"/>
      <c r="X46" s="20"/>
      <c r="Y46" s="2"/>
      <c r="Z46" s="2"/>
      <c r="AA46" s="2"/>
      <c r="AB46" s="2"/>
      <c r="AC46" s="2"/>
      <c r="AD46" s="2"/>
      <c r="AE46" s="2"/>
      <c r="AF46" s="3"/>
      <c r="AG46" s="2"/>
    </row>
    <row r="47" spans="1:33" x14ac:dyDescent="0.2">
      <c r="A47" s="15" t="s">
        <v>51</v>
      </c>
      <c r="B47" s="16"/>
      <c r="C47" s="17"/>
      <c r="E47" s="24">
        <v>87854</v>
      </c>
      <c r="F47" s="19"/>
      <c r="G47" s="19"/>
      <c r="H47" s="19"/>
      <c r="I47" s="20"/>
      <c r="J47" s="4">
        <v>1999238</v>
      </c>
      <c r="K47" s="24">
        <v>1598451</v>
      </c>
      <c r="L47" s="19"/>
      <c r="M47" s="19"/>
      <c r="N47" s="20"/>
      <c r="O47" s="24">
        <v>597735</v>
      </c>
      <c r="P47" s="19"/>
      <c r="Q47" s="19"/>
      <c r="R47" s="19"/>
      <c r="S47" s="20"/>
      <c r="T47" s="24">
        <v>4283278</v>
      </c>
      <c r="U47" s="19"/>
      <c r="V47" s="19"/>
      <c r="W47" s="19"/>
      <c r="X47" s="20"/>
      <c r="Y47" s="2"/>
      <c r="Z47" s="2"/>
      <c r="AA47" s="2"/>
      <c r="AB47" s="2"/>
      <c r="AC47" s="2"/>
      <c r="AD47" s="2"/>
      <c r="AE47" s="2"/>
      <c r="AF47" s="3"/>
      <c r="AG47" s="2"/>
    </row>
    <row r="48" spans="1:33" x14ac:dyDescent="0.2">
      <c r="A48" s="15" t="s">
        <v>52</v>
      </c>
      <c r="B48" s="16"/>
      <c r="C48" s="17"/>
      <c r="E48" s="24">
        <v>235</v>
      </c>
      <c r="F48" s="19"/>
      <c r="G48" s="19"/>
      <c r="H48" s="19"/>
      <c r="I48" s="20"/>
      <c r="J48" s="4">
        <v>152</v>
      </c>
      <c r="K48" s="24">
        <v>1427</v>
      </c>
      <c r="L48" s="19"/>
      <c r="M48" s="19"/>
      <c r="N48" s="20"/>
      <c r="O48" s="24">
        <v>23</v>
      </c>
      <c r="P48" s="19"/>
      <c r="Q48" s="19"/>
      <c r="R48" s="19"/>
      <c r="S48" s="20"/>
      <c r="T48" s="24">
        <v>1837</v>
      </c>
      <c r="U48" s="19"/>
      <c r="V48" s="19"/>
      <c r="W48" s="19"/>
      <c r="X48" s="20"/>
      <c r="Y48" s="2"/>
      <c r="Z48" s="2"/>
      <c r="AA48" s="2"/>
      <c r="AB48" s="2"/>
      <c r="AC48" s="2"/>
      <c r="AD48" s="2"/>
      <c r="AE48" s="2"/>
      <c r="AF48" s="3"/>
      <c r="AG48" s="2"/>
    </row>
    <row r="49" spans="1:33" x14ac:dyDescent="0.2">
      <c r="A49" s="15" t="s">
        <v>53</v>
      </c>
      <c r="B49" s="16"/>
      <c r="C49" s="17"/>
      <c r="E49" s="24">
        <v>8192</v>
      </c>
      <c r="F49" s="19"/>
      <c r="G49" s="19"/>
      <c r="H49" s="19"/>
      <c r="I49" s="20"/>
      <c r="J49" s="4">
        <v>93066</v>
      </c>
      <c r="K49" s="24">
        <v>73366</v>
      </c>
      <c r="L49" s="19"/>
      <c r="M49" s="19"/>
      <c r="N49" s="20"/>
      <c r="O49" s="24">
        <v>3233</v>
      </c>
      <c r="P49" s="19"/>
      <c r="Q49" s="19"/>
      <c r="R49" s="19"/>
      <c r="S49" s="20"/>
      <c r="T49" s="24">
        <v>177857</v>
      </c>
      <c r="U49" s="19"/>
      <c r="V49" s="19"/>
      <c r="W49" s="19"/>
      <c r="X49" s="20"/>
      <c r="Y49" s="2"/>
      <c r="Z49" s="2"/>
      <c r="AA49" s="2"/>
      <c r="AB49" s="2"/>
      <c r="AC49" s="2"/>
      <c r="AD49" s="2"/>
      <c r="AE49" s="2"/>
      <c r="AF49" s="3"/>
      <c r="AG49" s="2"/>
    </row>
    <row r="50" spans="1:33" x14ac:dyDescent="0.2">
      <c r="A50" s="15" t="s">
        <v>54</v>
      </c>
      <c r="B50" s="16"/>
      <c r="C50" s="17"/>
      <c r="E50" s="24">
        <v>13291</v>
      </c>
      <c r="F50" s="19"/>
      <c r="G50" s="19"/>
      <c r="H50" s="19"/>
      <c r="I50" s="20"/>
      <c r="J50" s="4">
        <v>35812</v>
      </c>
      <c r="K50" s="24">
        <v>32543</v>
      </c>
      <c r="L50" s="19"/>
      <c r="M50" s="19"/>
      <c r="N50" s="20"/>
      <c r="O50" s="24">
        <v>0</v>
      </c>
      <c r="P50" s="19"/>
      <c r="Q50" s="19"/>
      <c r="R50" s="19"/>
      <c r="S50" s="20"/>
      <c r="T50" s="24">
        <v>81646</v>
      </c>
      <c r="U50" s="19"/>
      <c r="V50" s="19"/>
      <c r="W50" s="19"/>
      <c r="X50" s="20"/>
      <c r="Y50" s="2"/>
      <c r="Z50" s="2"/>
      <c r="AA50" s="2"/>
      <c r="AB50" s="2"/>
      <c r="AC50" s="2"/>
      <c r="AD50" s="2"/>
      <c r="AE50" s="2"/>
      <c r="AF50" s="3"/>
      <c r="AG50" s="2"/>
    </row>
    <row r="51" spans="1:33" x14ac:dyDescent="0.2">
      <c r="A51" s="15" t="s">
        <v>55</v>
      </c>
      <c r="B51" s="16"/>
      <c r="C51" s="17"/>
      <c r="E51" s="24">
        <v>622055</v>
      </c>
      <c r="F51" s="19"/>
      <c r="G51" s="19"/>
      <c r="H51" s="19"/>
      <c r="I51" s="20"/>
      <c r="J51" s="4">
        <v>18235069</v>
      </c>
      <c r="K51" s="24">
        <v>10396657</v>
      </c>
      <c r="L51" s="19"/>
      <c r="M51" s="19"/>
      <c r="N51" s="20"/>
      <c r="O51" s="24">
        <v>3922871</v>
      </c>
      <c r="P51" s="19"/>
      <c r="Q51" s="19"/>
      <c r="R51" s="19"/>
      <c r="S51" s="20"/>
      <c r="T51" s="24">
        <v>33176652</v>
      </c>
      <c r="U51" s="19"/>
      <c r="V51" s="19"/>
      <c r="W51" s="19"/>
      <c r="X51" s="20"/>
      <c r="Y51" s="2"/>
      <c r="Z51" s="2"/>
      <c r="AA51" s="2"/>
      <c r="AB51" s="2"/>
      <c r="AC51" s="2"/>
      <c r="AD51" s="2"/>
      <c r="AE51" s="2"/>
      <c r="AF51" s="3"/>
      <c r="AG51" s="2"/>
    </row>
    <row r="52" spans="1:33" x14ac:dyDescent="0.2">
      <c r="A52" s="15" t="s">
        <v>56</v>
      </c>
      <c r="B52" s="16"/>
      <c r="C52" s="17"/>
      <c r="E52" s="24">
        <v>3307786</v>
      </c>
      <c r="F52" s="19"/>
      <c r="G52" s="19"/>
      <c r="H52" s="19"/>
      <c r="I52" s="20"/>
      <c r="J52" s="4">
        <v>90489660</v>
      </c>
      <c r="K52" s="24">
        <v>48518639</v>
      </c>
      <c r="L52" s="19"/>
      <c r="M52" s="19"/>
      <c r="N52" s="20"/>
      <c r="O52" s="24">
        <v>16408118</v>
      </c>
      <c r="P52" s="19"/>
      <c r="Q52" s="19"/>
      <c r="R52" s="19"/>
      <c r="S52" s="20"/>
      <c r="T52" s="24">
        <v>158724203</v>
      </c>
      <c r="U52" s="19"/>
      <c r="V52" s="19"/>
      <c r="W52" s="19"/>
      <c r="X52" s="20"/>
      <c r="Y52" s="2"/>
      <c r="Z52" s="2"/>
      <c r="AA52" s="2"/>
      <c r="AB52" s="2"/>
      <c r="AC52" s="2"/>
      <c r="AD52" s="2"/>
      <c r="AE52" s="2"/>
      <c r="AF52" s="3"/>
      <c r="AG52" s="2"/>
    </row>
    <row r="53" spans="1:33" x14ac:dyDescent="0.2">
      <c r="A53" s="25" t="s">
        <v>57</v>
      </c>
      <c r="B53" s="16"/>
      <c r="C53" s="17"/>
      <c r="E53" s="24"/>
      <c r="F53" s="19"/>
      <c r="G53" s="19"/>
      <c r="H53" s="19"/>
      <c r="I53" s="20"/>
      <c r="J53" s="4"/>
      <c r="K53" s="26"/>
      <c r="L53" s="19"/>
      <c r="M53" s="19"/>
      <c r="N53" s="20"/>
      <c r="O53" s="26"/>
      <c r="P53" s="19"/>
      <c r="Q53" s="19"/>
      <c r="R53" s="19"/>
      <c r="S53" s="20"/>
      <c r="T53" s="26"/>
      <c r="U53" s="19"/>
      <c r="V53" s="19"/>
      <c r="W53" s="19"/>
      <c r="X53" s="20"/>
      <c r="Y53" s="2"/>
      <c r="Z53" s="2"/>
      <c r="AA53" s="2"/>
      <c r="AB53" s="2"/>
      <c r="AC53" s="2"/>
      <c r="AD53" s="2"/>
      <c r="AE53" s="2"/>
      <c r="AF53" s="2"/>
      <c r="AG53" s="2"/>
    </row>
    <row r="54" spans="1:33" x14ac:dyDescent="0.2">
      <c r="A54" s="15" t="s">
        <v>58</v>
      </c>
      <c r="B54" s="16"/>
      <c r="C54" s="17"/>
      <c r="E54" s="24">
        <v>2266271</v>
      </c>
      <c r="F54" s="19"/>
      <c r="G54" s="19"/>
      <c r="H54" s="19"/>
      <c r="I54" s="20"/>
      <c r="J54" s="4">
        <v>64257350.530000001</v>
      </c>
      <c r="K54" s="24">
        <v>36802841</v>
      </c>
      <c r="L54" s="19"/>
      <c r="M54" s="19"/>
      <c r="N54" s="20"/>
      <c r="O54" s="24">
        <v>15832611</v>
      </c>
      <c r="P54" s="19"/>
      <c r="Q54" s="19"/>
      <c r="R54" s="19"/>
      <c r="S54" s="20"/>
      <c r="T54" s="24">
        <v>119159073.53</v>
      </c>
      <c r="U54" s="19"/>
      <c r="V54" s="19"/>
      <c r="W54" s="19"/>
      <c r="X54" s="20"/>
      <c r="Y54" s="2"/>
      <c r="Z54" s="2"/>
      <c r="AA54" s="2"/>
      <c r="AB54" s="2"/>
      <c r="AC54" s="2"/>
      <c r="AD54" s="2"/>
      <c r="AE54" s="2"/>
      <c r="AF54" s="3"/>
      <c r="AG54" s="2"/>
    </row>
    <row r="55" spans="1:33" x14ac:dyDescent="0.2">
      <c r="A55" s="15" t="s">
        <v>59</v>
      </c>
      <c r="B55" s="16"/>
      <c r="C55" s="17"/>
      <c r="E55" s="24">
        <v>0</v>
      </c>
      <c r="F55" s="19"/>
      <c r="G55" s="19"/>
      <c r="H55" s="19"/>
      <c r="I55" s="20"/>
      <c r="J55" s="4">
        <v>0</v>
      </c>
      <c r="K55" s="24">
        <v>1835099</v>
      </c>
      <c r="L55" s="19"/>
      <c r="M55" s="19"/>
      <c r="N55" s="20"/>
      <c r="O55" s="24">
        <v>10301</v>
      </c>
      <c r="P55" s="19"/>
      <c r="Q55" s="19"/>
      <c r="R55" s="19"/>
      <c r="S55" s="20"/>
      <c r="T55" s="24">
        <v>1845400</v>
      </c>
      <c r="U55" s="19"/>
      <c r="V55" s="19"/>
      <c r="W55" s="19"/>
      <c r="X55" s="20"/>
      <c r="Y55" s="2"/>
      <c r="Z55" s="2"/>
      <c r="AA55" s="2"/>
      <c r="AB55" s="2"/>
      <c r="AC55" s="2"/>
      <c r="AD55" s="2"/>
      <c r="AE55" s="2"/>
      <c r="AF55" s="3"/>
      <c r="AG55" s="2"/>
    </row>
    <row r="56" spans="1:33" x14ac:dyDescent="0.2">
      <c r="A56" s="15" t="s">
        <v>60</v>
      </c>
      <c r="B56" s="16"/>
      <c r="C56" s="17"/>
      <c r="E56" s="24">
        <v>663370</v>
      </c>
      <c r="F56" s="19"/>
      <c r="G56" s="19"/>
      <c r="H56" s="19"/>
      <c r="I56" s="20"/>
      <c r="J56" s="4">
        <v>16572361</v>
      </c>
      <c r="K56" s="24">
        <v>5035508</v>
      </c>
      <c r="L56" s="19"/>
      <c r="M56" s="19"/>
      <c r="N56" s="20"/>
      <c r="O56" s="24">
        <v>0</v>
      </c>
      <c r="P56" s="19"/>
      <c r="Q56" s="19"/>
      <c r="R56" s="19"/>
      <c r="S56" s="20"/>
      <c r="T56" s="24">
        <v>22271239</v>
      </c>
      <c r="U56" s="19"/>
      <c r="V56" s="19"/>
      <c r="W56" s="19"/>
      <c r="X56" s="20"/>
      <c r="Y56" s="2"/>
      <c r="Z56" s="2"/>
      <c r="AA56" s="2"/>
      <c r="AB56" s="2"/>
      <c r="AC56" s="2"/>
      <c r="AD56" s="2"/>
      <c r="AE56" s="2"/>
      <c r="AF56" s="3"/>
      <c r="AG56" s="2"/>
    </row>
    <row r="57" spans="1:33" x14ac:dyDescent="0.2">
      <c r="A57" s="15" t="s">
        <v>61</v>
      </c>
      <c r="B57" s="16"/>
      <c r="C57" s="17"/>
      <c r="E57" s="24">
        <v>21355</v>
      </c>
      <c r="F57" s="19"/>
      <c r="G57" s="19"/>
      <c r="H57" s="19"/>
      <c r="I57" s="20"/>
      <c r="J57" s="4">
        <v>2090408</v>
      </c>
      <c r="K57" s="24">
        <v>951206</v>
      </c>
      <c r="L57" s="19"/>
      <c r="M57" s="19"/>
      <c r="N57" s="20"/>
      <c r="O57" s="24">
        <v>0</v>
      </c>
      <c r="P57" s="19"/>
      <c r="Q57" s="19"/>
      <c r="R57" s="19"/>
      <c r="S57" s="20"/>
      <c r="T57" s="24">
        <v>3062969</v>
      </c>
      <c r="U57" s="19"/>
      <c r="V57" s="19"/>
      <c r="W57" s="19"/>
      <c r="X57" s="20"/>
      <c r="Y57" s="2"/>
      <c r="Z57" s="2"/>
      <c r="AA57" s="2"/>
      <c r="AB57" s="2"/>
      <c r="AC57" s="2"/>
      <c r="AD57" s="2"/>
      <c r="AE57" s="2"/>
      <c r="AF57" s="3"/>
      <c r="AG57" s="2"/>
    </row>
    <row r="58" spans="1:33" x14ac:dyDescent="0.2">
      <c r="A58" s="15" t="s">
        <v>62</v>
      </c>
      <c r="B58" s="16"/>
      <c r="C58" s="17"/>
      <c r="E58" s="24">
        <v>0</v>
      </c>
      <c r="F58" s="19"/>
      <c r="G58" s="19"/>
      <c r="H58" s="19"/>
      <c r="I58" s="20"/>
      <c r="J58" s="4">
        <v>3630466</v>
      </c>
      <c r="K58" s="24">
        <v>2064819</v>
      </c>
      <c r="L58" s="19"/>
      <c r="M58" s="19"/>
      <c r="N58" s="20"/>
      <c r="O58" s="24">
        <v>312988</v>
      </c>
      <c r="P58" s="19"/>
      <c r="Q58" s="19"/>
      <c r="R58" s="19"/>
      <c r="S58" s="20"/>
      <c r="T58" s="24">
        <v>6008273</v>
      </c>
      <c r="U58" s="19"/>
      <c r="V58" s="19"/>
      <c r="W58" s="19"/>
      <c r="X58" s="20"/>
      <c r="Y58" s="2"/>
      <c r="Z58" s="2"/>
      <c r="AA58" s="2"/>
      <c r="AB58" s="2"/>
      <c r="AC58" s="2"/>
      <c r="AD58" s="2"/>
      <c r="AE58" s="2"/>
      <c r="AF58" s="3"/>
      <c r="AG58" s="2"/>
    </row>
    <row r="59" spans="1:33" x14ac:dyDescent="0.2">
      <c r="A59" s="15" t="s">
        <v>63</v>
      </c>
      <c r="B59" s="16"/>
      <c r="C59" s="17"/>
      <c r="E59" s="24">
        <v>15075</v>
      </c>
      <c r="F59" s="19"/>
      <c r="G59" s="19"/>
      <c r="H59" s="19"/>
      <c r="I59" s="20"/>
      <c r="J59" s="4">
        <v>80291</v>
      </c>
      <c r="K59" s="24">
        <v>29968</v>
      </c>
      <c r="L59" s="19"/>
      <c r="M59" s="19"/>
      <c r="N59" s="20"/>
      <c r="O59" s="24">
        <v>11023</v>
      </c>
      <c r="P59" s="19"/>
      <c r="Q59" s="19"/>
      <c r="R59" s="19"/>
      <c r="S59" s="20"/>
      <c r="T59" s="24">
        <v>136357</v>
      </c>
      <c r="U59" s="19"/>
      <c r="V59" s="19"/>
      <c r="W59" s="19"/>
      <c r="X59" s="20"/>
      <c r="Y59" s="2"/>
      <c r="Z59" s="2"/>
      <c r="AA59" s="2"/>
      <c r="AB59" s="2"/>
      <c r="AC59" s="2"/>
      <c r="AD59" s="2"/>
      <c r="AE59" s="2"/>
      <c r="AF59" s="3"/>
      <c r="AG59" s="2"/>
    </row>
    <row r="60" spans="1:33" x14ac:dyDescent="0.2">
      <c r="A60" s="15" t="s">
        <v>64</v>
      </c>
      <c r="B60" s="16"/>
      <c r="C60" s="17"/>
      <c r="E60" s="24">
        <v>0</v>
      </c>
      <c r="F60" s="19"/>
      <c r="G60" s="19"/>
      <c r="H60" s="19"/>
      <c r="I60" s="20"/>
      <c r="J60" s="4">
        <v>14475</v>
      </c>
      <c r="K60" s="24">
        <v>330</v>
      </c>
      <c r="L60" s="19"/>
      <c r="M60" s="19"/>
      <c r="N60" s="20"/>
      <c r="O60" s="24">
        <v>1050</v>
      </c>
      <c r="P60" s="19"/>
      <c r="Q60" s="19"/>
      <c r="R60" s="19"/>
      <c r="S60" s="20"/>
      <c r="T60" s="24">
        <v>15855</v>
      </c>
      <c r="U60" s="19"/>
      <c r="V60" s="19"/>
      <c r="W60" s="19"/>
      <c r="X60" s="20"/>
      <c r="Y60" s="2"/>
      <c r="Z60" s="2"/>
      <c r="AA60" s="2"/>
      <c r="AB60" s="2"/>
      <c r="AC60" s="2"/>
      <c r="AD60" s="2"/>
      <c r="AE60" s="2"/>
      <c r="AF60" s="3"/>
      <c r="AG60" s="2"/>
    </row>
    <row r="61" spans="1:33" x14ac:dyDescent="0.2">
      <c r="A61" s="15" t="s">
        <v>65</v>
      </c>
      <c r="B61" s="16"/>
      <c r="C61" s="17"/>
      <c r="E61" s="24">
        <v>105083</v>
      </c>
      <c r="F61" s="19"/>
      <c r="G61" s="19"/>
      <c r="H61" s="19"/>
      <c r="I61" s="20"/>
      <c r="J61" s="4">
        <v>6426</v>
      </c>
      <c r="K61" s="24">
        <v>0</v>
      </c>
      <c r="L61" s="19"/>
      <c r="M61" s="19"/>
      <c r="N61" s="20"/>
      <c r="O61" s="24">
        <v>0</v>
      </c>
      <c r="P61" s="19"/>
      <c r="Q61" s="19"/>
      <c r="R61" s="19"/>
      <c r="S61" s="20"/>
      <c r="T61" s="24">
        <v>111509</v>
      </c>
      <c r="U61" s="19"/>
      <c r="V61" s="19"/>
      <c r="W61" s="19"/>
      <c r="X61" s="20"/>
      <c r="Y61" s="2"/>
      <c r="Z61" s="2"/>
      <c r="AA61" s="2"/>
      <c r="AB61" s="2"/>
      <c r="AC61" s="2"/>
      <c r="AD61" s="2"/>
      <c r="AE61" s="2"/>
      <c r="AF61" s="3"/>
      <c r="AG61" s="2"/>
    </row>
    <row r="62" spans="1:33" x14ac:dyDescent="0.2">
      <c r="A62" s="15" t="s">
        <v>66</v>
      </c>
      <c r="B62" s="16"/>
      <c r="C62" s="17"/>
      <c r="E62" s="24">
        <v>1000</v>
      </c>
      <c r="F62" s="19"/>
      <c r="G62" s="19"/>
      <c r="H62" s="19"/>
      <c r="I62" s="20"/>
      <c r="J62" s="4">
        <v>1280</v>
      </c>
      <c r="K62" s="24">
        <v>102669</v>
      </c>
      <c r="L62" s="19"/>
      <c r="M62" s="19"/>
      <c r="N62" s="20"/>
      <c r="O62" s="24">
        <v>26598</v>
      </c>
      <c r="P62" s="19"/>
      <c r="Q62" s="19"/>
      <c r="R62" s="19"/>
      <c r="S62" s="20"/>
      <c r="T62" s="24">
        <v>131547</v>
      </c>
      <c r="U62" s="19"/>
      <c r="V62" s="19"/>
      <c r="W62" s="19"/>
      <c r="X62" s="20"/>
      <c r="Y62" s="2"/>
      <c r="Z62" s="2"/>
      <c r="AA62" s="2"/>
      <c r="AB62" s="2"/>
      <c r="AC62" s="2"/>
      <c r="AD62" s="2"/>
      <c r="AE62" s="2"/>
      <c r="AF62" s="3"/>
      <c r="AG62" s="2"/>
    </row>
    <row r="63" spans="1:33" x14ac:dyDescent="0.2">
      <c r="A63" s="15" t="s">
        <v>67</v>
      </c>
      <c r="B63" s="16"/>
      <c r="C63" s="17"/>
      <c r="E63" s="24">
        <v>3072154</v>
      </c>
      <c r="F63" s="19"/>
      <c r="G63" s="19"/>
      <c r="H63" s="19"/>
      <c r="I63" s="20"/>
      <c r="J63" s="4">
        <v>86653057.530000001</v>
      </c>
      <c r="K63" s="24">
        <v>46822440</v>
      </c>
      <c r="L63" s="19"/>
      <c r="M63" s="19"/>
      <c r="N63" s="20"/>
      <c r="O63" s="24">
        <v>16194571</v>
      </c>
      <c r="P63" s="19"/>
      <c r="Q63" s="19"/>
      <c r="R63" s="19"/>
      <c r="S63" s="20"/>
      <c r="T63" s="24">
        <v>152742222.53</v>
      </c>
      <c r="U63" s="19"/>
      <c r="V63" s="19"/>
      <c r="W63" s="19"/>
      <c r="X63" s="20"/>
      <c r="Y63" s="2"/>
      <c r="Z63" s="2"/>
      <c r="AA63" s="2"/>
      <c r="AB63" s="2"/>
      <c r="AC63" s="2"/>
      <c r="AD63" s="2"/>
      <c r="AE63" s="2"/>
      <c r="AF63" s="3"/>
      <c r="AG63" s="2"/>
    </row>
    <row r="64" spans="1:33" x14ac:dyDescent="0.2">
      <c r="A64" s="25" t="s">
        <v>68</v>
      </c>
      <c r="B64" s="16"/>
      <c r="C64" s="17"/>
      <c r="E64" s="24"/>
      <c r="F64" s="19"/>
      <c r="G64" s="19"/>
      <c r="H64" s="19"/>
      <c r="I64" s="20"/>
      <c r="J64" s="4"/>
      <c r="K64" s="26"/>
      <c r="L64" s="19"/>
      <c r="M64" s="19"/>
      <c r="N64" s="20"/>
      <c r="O64" s="26"/>
      <c r="P64" s="19"/>
      <c r="Q64" s="19"/>
      <c r="R64" s="19"/>
      <c r="S64" s="20"/>
      <c r="T64" s="26"/>
      <c r="U64" s="19"/>
      <c r="V64" s="19"/>
      <c r="W64" s="19"/>
      <c r="X64" s="20"/>
      <c r="Y64" s="2"/>
      <c r="Z64" s="2"/>
      <c r="AA64" s="2"/>
      <c r="AB64" s="2"/>
      <c r="AC64" s="2"/>
      <c r="AD64" s="2"/>
      <c r="AE64" s="2"/>
      <c r="AF64" s="2"/>
      <c r="AG64" s="2"/>
    </row>
    <row r="65" spans="1:33" x14ac:dyDescent="0.2">
      <c r="A65" s="15" t="s">
        <v>69</v>
      </c>
      <c r="B65" s="16"/>
      <c r="C65" s="17"/>
      <c r="E65" s="24">
        <v>3000</v>
      </c>
      <c r="F65" s="19"/>
      <c r="G65" s="19"/>
      <c r="H65" s="19"/>
      <c r="I65" s="20"/>
      <c r="J65" s="4">
        <v>41912</v>
      </c>
      <c r="K65" s="24">
        <v>79704</v>
      </c>
      <c r="L65" s="19"/>
      <c r="M65" s="19"/>
      <c r="N65" s="20"/>
      <c r="O65" s="24">
        <v>129441</v>
      </c>
      <c r="P65" s="19"/>
      <c r="Q65" s="19"/>
      <c r="R65" s="19"/>
      <c r="S65" s="20"/>
      <c r="T65" s="24">
        <v>254057</v>
      </c>
      <c r="U65" s="19"/>
      <c r="V65" s="19"/>
      <c r="W65" s="19"/>
      <c r="X65" s="20"/>
      <c r="Y65" s="2"/>
      <c r="Z65" s="2"/>
      <c r="AA65" s="2"/>
      <c r="AB65" s="2"/>
      <c r="AC65" s="2"/>
      <c r="AD65" s="2"/>
      <c r="AE65" s="2"/>
      <c r="AF65" s="3"/>
      <c r="AG65" s="2"/>
    </row>
    <row r="66" spans="1:33" x14ac:dyDescent="0.2">
      <c r="A66" s="15" t="s">
        <v>70</v>
      </c>
      <c r="B66" s="16"/>
      <c r="C66" s="17"/>
      <c r="E66" s="24">
        <v>217930</v>
      </c>
      <c r="F66" s="19"/>
      <c r="G66" s="19"/>
      <c r="H66" s="19"/>
      <c r="I66" s="20"/>
      <c r="J66" s="4">
        <v>1325256</v>
      </c>
      <c r="K66" s="24">
        <v>1410211</v>
      </c>
      <c r="L66" s="19"/>
      <c r="M66" s="19"/>
      <c r="N66" s="20"/>
      <c r="O66" s="24">
        <v>240946</v>
      </c>
      <c r="P66" s="19"/>
      <c r="Q66" s="19"/>
      <c r="R66" s="19"/>
      <c r="S66" s="20"/>
      <c r="T66" s="24">
        <v>3194343</v>
      </c>
      <c r="U66" s="19"/>
      <c r="V66" s="19"/>
      <c r="W66" s="19"/>
      <c r="X66" s="20"/>
      <c r="Y66" s="2"/>
      <c r="Z66" s="2"/>
      <c r="AA66" s="2"/>
      <c r="AB66" s="2"/>
      <c r="AC66" s="2"/>
      <c r="AD66" s="2"/>
      <c r="AE66" s="2"/>
      <c r="AF66" s="3"/>
      <c r="AG66" s="2"/>
    </row>
    <row r="67" spans="1:33" x14ac:dyDescent="0.2">
      <c r="A67" s="15" t="s">
        <v>71</v>
      </c>
      <c r="B67" s="16"/>
      <c r="C67" s="17"/>
      <c r="E67" s="24">
        <v>86162</v>
      </c>
      <c r="F67" s="19"/>
      <c r="G67" s="19"/>
      <c r="H67" s="19"/>
      <c r="I67" s="20"/>
      <c r="J67" s="4">
        <v>2520133</v>
      </c>
      <c r="K67" s="24">
        <v>570159</v>
      </c>
      <c r="L67" s="19"/>
      <c r="M67" s="19"/>
      <c r="N67" s="20"/>
      <c r="O67" s="24">
        <v>52009</v>
      </c>
      <c r="P67" s="19"/>
      <c r="Q67" s="19"/>
      <c r="R67" s="19"/>
      <c r="S67" s="20"/>
      <c r="T67" s="24">
        <v>3228463</v>
      </c>
      <c r="U67" s="19"/>
      <c r="V67" s="19"/>
      <c r="W67" s="19"/>
      <c r="X67" s="20"/>
      <c r="Y67" s="2"/>
      <c r="Z67" s="2"/>
      <c r="AA67" s="2"/>
      <c r="AB67" s="2"/>
      <c r="AC67" s="2"/>
      <c r="AD67" s="2"/>
      <c r="AE67" s="2"/>
      <c r="AF67" s="3"/>
      <c r="AG67" s="2"/>
    </row>
    <row r="68" spans="1:33" x14ac:dyDescent="0.2">
      <c r="A68" s="15" t="s">
        <v>72</v>
      </c>
      <c r="B68" s="16"/>
      <c r="C68" s="17"/>
      <c r="E68" s="24">
        <v>15750</v>
      </c>
      <c r="F68" s="19"/>
      <c r="G68" s="19"/>
      <c r="H68" s="19"/>
      <c r="I68" s="20"/>
      <c r="J68" s="4">
        <v>371752</v>
      </c>
      <c r="K68" s="24">
        <v>0</v>
      </c>
      <c r="L68" s="19"/>
      <c r="M68" s="19"/>
      <c r="N68" s="20"/>
      <c r="O68" s="24">
        <v>17610</v>
      </c>
      <c r="P68" s="19"/>
      <c r="Q68" s="19"/>
      <c r="R68" s="19"/>
      <c r="S68" s="20"/>
      <c r="T68" s="24">
        <v>405112</v>
      </c>
      <c r="U68" s="19"/>
      <c r="V68" s="19"/>
      <c r="W68" s="19"/>
      <c r="X68" s="20"/>
      <c r="Y68" s="2"/>
      <c r="Z68" s="2"/>
      <c r="AA68" s="2"/>
      <c r="AB68" s="2"/>
      <c r="AC68" s="2"/>
      <c r="AD68" s="2"/>
      <c r="AE68" s="2"/>
      <c r="AF68" s="3"/>
      <c r="AG68" s="2"/>
    </row>
    <row r="69" spans="1:33" x14ac:dyDescent="0.2">
      <c r="A69" s="15" t="s">
        <v>73</v>
      </c>
      <c r="B69" s="16"/>
      <c r="C69" s="17"/>
      <c r="E69" s="24">
        <v>6573</v>
      </c>
      <c r="F69" s="19"/>
      <c r="G69" s="19"/>
      <c r="H69" s="19"/>
      <c r="I69" s="20"/>
      <c r="J69" s="4">
        <v>159256</v>
      </c>
      <c r="K69" s="24">
        <v>37939</v>
      </c>
      <c r="L69" s="19"/>
      <c r="M69" s="19"/>
      <c r="N69" s="20"/>
      <c r="O69" s="24">
        <v>45592</v>
      </c>
      <c r="P69" s="19"/>
      <c r="Q69" s="19"/>
      <c r="R69" s="19"/>
      <c r="S69" s="20"/>
      <c r="T69" s="24">
        <v>249360</v>
      </c>
      <c r="U69" s="19"/>
      <c r="V69" s="19"/>
      <c r="W69" s="19"/>
      <c r="X69" s="20"/>
      <c r="Y69" s="2"/>
      <c r="Z69" s="2"/>
      <c r="AA69" s="2"/>
      <c r="AB69" s="2"/>
      <c r="AC69" s="2"/>
      <c r="AD69" s="2"/>
      <c r="AE69" s="2"/>
      <c r="AF69" s="3"/>
      <c r="AG69" s="2"/>
    </row>
    <row r="70" spans="1:33" x14ac:dyDescent="0.2">
      <c r="A70" s="15" t="s">
        <v>74</v>
      </c>
      <c r="B70" s="16"/>
      <c r="C70" s="17"/>
      <c r="E70" s="24">
        <v>1157</v>
      </c>
      <c r="F70" s="19"/>
      <c r="G70" s="19"/>
      <c r="H70" s="19"/>
      <c r="I70" s="20"/>
      <c r="J70" s="4">
        <v>208731</v>
      </c>
      <c r="K70" s="24">
        <v>96575</v>
      </c>
      <c r="L70" s="19"/>
      <c r="M70" s="19"/>
      <c r="N70" s="20"/>
      <c r="O70" s="24">
        <v>10803</v>
      </c>
      <c r="P70" s="19"/>
      <c r="Q70" s="19"/>
      <c r="R70" s="19"/>
      <c r="S70" s="20"/>
      <c r="T70" s="24">
        <v>317266</v>
      </c>
      <c r="U70" s="19"/>
      <c r="V70" s="19"/>
      <c r="W70" s="19"/>
      <c r="X70" s="20"/>
      <c r="Y70" s="2"/>
      <c r="Z70" s="2"/>
      <c r="AA70" s="2"/>
      <c r="AB70" s="2"/>
      <c r="AC70" s="2"/>
      <c r="AD70" s="2"/>
      <c r="AE70" s="2"/>
      <c r="AF70" s="3"/>
      <c r="AG70" s="2"/>
    </row>
    <row r="71" spans="1:33" x14ac:dyDescent="0.2">
      <c r="A71" s="15" t="s">
        <v>75</v>
      </c>
      <c r="B71" s="16"/>
      <c r="C71" s="17"/>
      <c r="E71" s="24">
        <v>595</v>
      </c>
      <c r="F71" s="19"/>
      <c r="G71" s="19"/>
      <c r="H71" s="19"/>
      <c r="I71" s="20"/>
      <c r="J71" s="4">
        <v>324634</v>
      </c>
      <c r="K71" s="24">
        <v>184801</v>
      </c>
      <c r="L71" s="19"/>
      <c r="M71" s="19"/>
      <c r="N71" s="20"/>
      <c r="O71" s="24">
        <v>897</v>
      </c>
      <c r="P71" s="19"/>
      <c r="Q71" s="19"/>
      <c r="R71" s="19"/>
      <c r="S71" s="20"/>
      <c r="T71" s="24">
        <v>510927</v>
      </c>
      <c r="U71" s="19"/>
      <c r="V71" s="19"/>
      <c r="W71" s="19"/>
      <c r="X71" s="20"/>
      <c r="Y71" s="2"/>
      <c r="Z71" s="2"/>
      <c r="AA71" s="2"/>
      <c r="AB71" s="2"/>
      <c r="AC71" s="2"/>
      <c r="AD71" s="2"/>
      <c r="AE71" s="2"/>
      <c r="AF71" s="3"/>
      <c r="AG71" s="2"/>
    </row>
    <row r="72" spans="1:33" x14ac:dyDescent="0.2">
      <c r="A72" s="15" t="s">
        <v>76</v>
      </c>
      <c r="B72" s="16"/>
      <c r="C72" s="17"/>
      <c r="E72" s="24">
        <v>331167</v>
      </c>
      <c r="F72" s="19"/>
      <c r="G72" s="19"/>
      <c r="H72" s="19"/>
      <c r="I72" s="20"/>
      <c r="J72" s="4">
        <v>4951674</v>
      </c>
      <c r="K72" s="24">
        <v>2379389</v>
      </c>
      <c r="L72" s="19"/>
      <c r="M72" s="19"/>
      <c r="N72" s="20"/>
      <c r="O72" s="24">
        <v>497298</v>
      </c>
      <c r="P72" s="19"/>
      <c r="Q72" s="19"/>
      <c r="R72" s="19"/>
      <c r="S72" s="20"/>
      <c r="T72" s="24">
        <v>8159528</v>
      </c>
      <c r="U72" s="19"/>
      <c r="V72" s="19"/>
      <c r="W72" s="19"/>
      <c r="X72" s="20"/>
      <c r="Y72" s="2"/>
      <c r="Z72" s="2"/>
      <c r="AA72" s="2"/>
      <c r="AB72" s="2"/>
      <c r="AC72" s="2"/>
      <c r="AD72" s="2"/>
      <c r="AE72" s="2"/>
      <c r="AF72" s="3"/>
      <c r="AG72" s="2"/>
    </row>
    <row r="73" spans="1:33" x14ac:dyDescent="0.2">
      <c r="A73" s="15" t="s">
        <v>77</v>
      </c>
      <c r="B73" s="16"/>
      <c r="C73" s="17"/>
      <c r="E73" s="24">
        <v>5573</v>
      </c>
      <c r="F73" s="19"/>
      <c r="G73" s="19"/>
      <c r="H73" s="19"/>
      <c r="I73" s="20"/>
      <c r="J73" s="4">
        <v>243124</v>
      </c>
      <c r="K73" s="24">
        <v>66034</v>
      </c>
      <c r="L73" s="19"/>
      <c r="M73" s="19"/>
      <c r="N73" s="20"/>
      <c r="O73" s="24">
        <v>7512</v>
      </c>
      <c r="P73" s="19"/>
      <c r="Q73" s="19"/>
      <c r="R73" s="19"/>
      <c r="S73" s="20"/>
      <c r="T73" s="24">
        <v>322243</v>
      </c>
      <c r="U73" s="19"/>
      <c r="V73" s="19"/>
      <c r="W73" s="19"/>
      <c r="X73" s="20"/>
      <c r="Y73" s="2"/>
      <c r="Z73" s="2"/>
      <c r="AA73" s="2"/>
      <c r="AB73" s="2"/>
      <c r="AC73" s="2"/>
      <c r="AD73" s="2"/>
      <c r="AE73" s="2"/>
      <c r="AF73" s="3"/>
      <c r="AG73" s="2"/>
    </row>
    <row r="74" spans="1:33" x14ac:dyDescent="0.2">
      <c r="A74" s="15" t="s">
        <v>78</v>
      </c>
      <c r="B74" s="16"/>
      <c r="C74" s="17"/>
      <c r="E74" s="24">
        <v>336740</v>
      </c>
      <c r="F74" s="19"/>
      <c r="G74" s="19"/>
      <c r="H74" s="19"/>
      <c r="I74" s="20"/>
      <c r="J74" s="4">
        <v>5194798</v>
      </c>
      <c r="K74" s="24">
        <v>2445423</v>
      </c>
      <c r="L74" s="19"/>
      <c r="M74" s="19"/>
      <c r="N74" s="20"/>
      <c r="O74" s="24">
        <v>504810</v>
      </c>
      <c r="P74" s="19"/>
      <c r="Q74" s="19"/>
      <c r="R74" s="19"/>
      <c r="S74" s="20"/>
      <c r="T74" s="24">
        <v>8481771</v>
      </c>
      <c r="U74" s="19"/>
      <c r="V74" s="19"/>
      <c r="W74" s="19"/>
      <c r="X74" s="20"/>
      <c r="Y74" s="2"/>
      <c r="Z74" s="2"/>
      <c r="AA74" s="2"/>
      <c r="AB74" s="2"/>
      <c r="AC74" s="2"/>
      <c r="AD74" s="2"/>
      <c r="AE74" s="2"/>
      <c r="AF74" s="3"/>
      <c r="AG74" s="2"/>
    </row>
    <row r="75" spans="1:33" x14ac:dyDescent="0.2">
      <c r="A75" s="15" t="s">
        <v>79</v>
      </c>
      <c r="B75" s="16"/>
      <c r="C75" s="17"/>
      <c r="E75" s="24">
        <v>2976619</v>
      </c>
      <c r="F75" s="19"/>
      <c r="G75" s="19"/>
      <c r="H75" s="19"/>
      <c r="I75" s="20"/>
      <c r="J75" s="4">
        <v>85537986</v>
      </c>
      <c r="K75" s="24">
        <v>46139250</v>
      </c>
      <c r="L75" s="19"/>
      <c r="M75" s="19"/>
      <c r="N75" s="20"/>
      <c r="O75" s="24">
        <v>15910820</v>
      </c>
      <c r="P75" s="19"/>
      <c r="Q75" s="19"/>
      <c r="R75" s="19"/>
      <c r="S75" s="20"/>
      <c r="T75" s="24">
        <v>150564675</v>
      </c>
      <c r="U75" s="19"/>
      <c r="V75" s="19"/>
      <c r="W75" s="19"/>
      <c r="X75" s="20"/>
      <c r="Y75" s="2"/>
      <c r="Z75" s="2"/>
      <c r="AA75" s="2"/>
      <c r="AB75" s="2"/>
      <c r="AC75" s="2"/>
      <c r="AD75" s="2"/>
      <c r="AE75" s="2"/>
      <c r="AF75" s="3"/>
      <c r="AG75" s="2"/>
    </row>
    <row r="76" spans="1:33" x14ac:dyDescent="0.2">
      <c r="A76" s="15" t="s">
        <v>80</v>
      </c>
      <c r="B76" s="16"/>
      <c r="C76" s="17"/>
      <c r="E76" s="24">
        <v>85199</v>
      </c>
      <c r="F76" s="19"/>
      <c r="G76" s="19"/>
      <c r="H76" s="19"/>
      <c r="I76" s="20"/>
      <c r="J76" s="4">
        <v>2590976</v>
      </c>
      <c r="K76" s="24">
        <v>84839</v>
      </c>
      <c r="L76" s="19"/>
      <c r="M76" s="19"/>
      <c r="N76" s="20"/>
      <c r="O76" s="24">
        <v>92042</v>
      </c>
      <c r="P76" s="19"/>
      <c r="Q76" s="19"/>
      <c r="R76" s="19"/>
      <c r="S76" s="20"/>
      <c r="T76" s="24">
        <v>2853056</v>
      </c>
      <c r="U76" s="19"/>
      <c r="V76" s="19"/>
      <c r="W76" s="19"/>
      <c r="X76" s="20"/>
      <c r="Y76" s="2"/>
      <c r="Z76" s="2"/>
      <c r="AA76" s="2"/>
      <c r="AB76" s="2"/>
      <c r="AC76" s="2"/>
      <c r="AD76" s="2"/>
      <c r="AE76" s="2"/>
      <c r="AF76" s="3"/>
      <c r="AG76" s="2"/>
    </row>
    <row r="77" spans="1:33" x14ac:dyDescent="0.2">
      <c r="A77" s="25" t="s">
        <v>81</v>
      </c>
      <c r="B77" s="16"/>
      <c r="C77" s="17"/>
      <c r="E77" s="24"/>
      <c r="F77" s="19"/>
      <c r="G77" s="19"/>
      <c r="H77" s="19"/>
      <c r="I77" s="20"/>
      <c r="J77" s="4"/>
      <c r="K77" s="26"/>
      <c r="L77" s="19"/>
      <c r="M77" s="19"/>
      <c r="N77" s="20"/>
      <c r="O77" s="26"/>
      <c r="P77" s="19"/>
      <c r="Q77" s="19"/>
      <c r="R77" s="19"/>
      <c r="S77" s="20"/>
      <c r="T77" s="26"/>
      <c r="U77" s="19"/>
      <c r="V77" s="19"/>
      <c r="W77" s="19"/>
      <c r="X77" s="20"/>
      <c r="Y77" s="2"/>
      <c r="Z77" s="2"/>
      <c r="AA77" s="2"/>
      <c r="AB77" s="2"/>
      <c r="AC77" s="2"/>
      <c r="AD77" s="2"/>
      <c r="AE77" s="2"/>
      <c r="AF77" s="2"/>
      <c r="AG77" s="2"/>
    </row>
    <row r="78" spans="1:33" x14ac:dyDescent="0.2">
      <c r="A78" s="25" t="s">
        <v>82</v>
      </c>
      <c r="B78" s="16"/>
      <c r="C78" s="17"/>
      <c r="E78" s="24"/>
      <c r="F78" s="19"/>
      <c r="G78" s="19"/>
      <c r="H78" s="19"/>
      <c r="I78" s="20"/>
      <c r="J78" s="4"/>
      <c r="K78" s="26"/>
      <c r="L78" s="19"/>
      <c r="M78" s="19"/>
      <c r="N78" s="20"/>
      <c r="O78" s="26"/>
      <c r="P78" s="19"/>
      <c r="Q78" s="19"/>
      <c r="R78" s="19"/>
      <c r="S78" s="20"/>
      <c r="T78" s="26"/>
      <c r="U78" s="19"/>
      <c r="V78" s="19"/>
      <c r="W78" s="19"/>
      <c r="X78" s="20"/>
      <c r="Y78" s="2"/>
      <c r="Z78" s="2"/>
      <c r="AA78" s="2"/>
      <c r="AB78" s="2"/>
      <c r="AC78" s="2"/>
      <c r="AD78" s="2"/>
      <c r="AE78" s="2"/>
      <c r="AF78" s="2"/>
      <c r="AG78" s="2"/>
    </row>
    <row r="79" spans="1:33" x14ac:dyDescent="0.2">
      <c r="A79" s="15" t="s">
        <v>83</v>
      </c>
      <c r="B79" s="16"/>
      <c r="C79" s="17"/>
      <c r="E79" s="24">
        <v>292904</v>
      </c>
      <c r="F79" s="19"/>
      <c r="G79" s="19"/>
      <c r="H79" s="19"/>
      <c r="I79" s="20"/>
      <c r="J79" s="4">
        <v>5737378</v>
      </c>
      <c r="K79" s="24">
        <v>1371056.8</v>
      </c>
      <c r="L79" s="19"/>
      <c r="M79" s="19"/>
      <c r="N79" s="20"/>
      <c r="O79" s="24">
        <v>522577</v>
      </c>
      <c r="P79" s="19"/>
      <c r="Q79" s="19"/>
      <c r="R79" s="19"/>
      <c r="S79" s="20"/>
      <c r="T79" s="24">
        <v>7923915.7999999998</v>
      </c>
      <c r="U79" s="19"/>
      <c r="V79" s="19"/>
      <c r="W79" s="19"/>
      <c r="X79" s="20"/>
      <c r="Y79" s="2"/>
      <c r="Z79" s="2"/>
      <c r="AA79" s="2"/>
      <c r="AB79" s="2"/>
      <c r="AC79" s="2"/>
      <c r="AD79" s="2"/>
      <c r="AE79" s="2"/>
      <c r="AF79" s="3"/>
      <c r="AG79" s="2"/>
    </row>
    <row r="80" spans="1:33" x14ac:dyDescent="0.2">
      <c r="A80" s="15" t="s">
        <v>84</v>
      </c>
      <c r="B80" s="16"/>
      <c r="C80" s="17"/>
      <c r="E80" s="24">
        <v>0</v>
      </c>
      <c r="F80" s="19"/>
      <c r="G80" s="19"/>
      <c r="H80" s="19"/>
      <c r="I80" s="20"/>
      <c r="J80" s="4">
        <v>0</v>
      </c>
      <c r="K80" s="24">
        <v>0</v>
      </c>
      <c r="L80" s="19"/>
      <c r="M80" s="19"/>
      <c r="N80" s="20"/>
      <c r="O80" s="24">
        <v>0</v>
      </c>
      <c r="P80" s="19"/>
      <c r="Q80" s="19"/>
      <c r="R80" s="19"/>
      <c r="S80" s="20"/>
      <c r="T80" s="24">
        <v>0</v>
      </c>
      <c r="U80" s="19"/>
      <c r="V80" s="19"/>
      <c r="W80" s="19"/>
      <c r="X80" s="20"/>
      <c r="Y80" s="2"/>
      <c r="Z80" s="2"/>
      <c r="AA80" s="2"/>
      <c r="AB80" s="2"/>
      <c r="AC80" s="2"/>
      <c r="AD80" s="2"/>
      <c r="AE80" s="2"/>
      <c r="AF80" s="3"/>
      <c r="AG80" s="2"/>
    </row>
    <row r="81" spans="1:33" x14ac:dyDescent="0.2">
      <c r="A81" s="15" t="s">
        <v>85</v>
      </c>
      <c r="B81" s="16"/>
      <c r="C81" s="17"/>
      <c r="E81" s="24">
        <v>-63018</v>
      </c>
      <c r="F81" s="19"/>
      <c r="G81" s="19"/>
      <c r="H81" s="19"/>
      <c r="I81" s="20"/>
      <c r="J81" s="4">
        <v>-117917</v>
      </c>
      <c r="K81" s="24">
        <v>-235322.8</v>
      </c>
      <c r="L81" s="19"/>
      <c r="M81" s="19"/>
      <c r="N81" s="20"/>
      <c r="O81" s="24">
        <v>19744</v>
      </c>
      <c r="P81" s="19"/>
      <c r="Q81" s="19"/>
      <c r="R81" s="19"/>
      <c r="S81" s="20"/>
      <c r="T81" s="24">
        <v>-396513.8</v>
      </c>
      <c r="U81" s="19"/>
      <c r="V81" s="19"/>
      <c r="W81" s="19"/>
      <c r="X81" s="20"/>
      <c r="Y81" s="2"/>
      <c r="Z81" s="2"/>
      <c r="AA81" s="2"/>
      <c r="AB81" s="2"/>
      <c r="AC81" s="2"/>
      <c r="AD81" s="2"/>
      <c r="AE81" s="2"/>
      <c r="AF81" s="3"/>
      <c r="AG81" s="2"/>
    </row>
    <row r="82" spans="1:33" x14ac:dyDescent="0.2">
      <c r="A82" s="25" t="s">
        <v>86</v>
      </c>
      <c r="B82" s="16"/>
      <c r="C82" s="17"/>
      <c r="E82" s="24"/>
      <c r="F82" s="19"/>
      <c r="G82" s="19"/>
      <c r="H82" s="19"/>
      <c r="I82" s="20"/>
      <c r="J82" s="4"/>
      <c r="K82" s="26"/>
      <c r="L82" s="19"/>
      <c r="M82" s="19"/>
      <c r="N82" s="20"/>
      <c r="O82" s="26"/>
      <c r="P82" s="19"/>
      <c r="Q82" s="19"/>
      <c r="R82" s="19"/>
      <c r="S82" s="20"/>
      <c r="T82" s="26"/>
      <c r="U82" s="19"/>
      <c r="V82" s="19"/>
      <c r="W82" s="19"/>
      <c r="X82" s="20"/>
      <c r="Y82" s="2"/>
      <c r="Z82" s="2"/>
      <c r="AA82" s="2"/>
      <c r="AB82" s="2"/>
      <c r="AC82" s="2"/>
      <c r="AD82" s="2"/>
      <c r="AE82" s="2"/>
      <c r="AF82" s="2"/>
      <c r="AG82" s="2"/>
    </row>
    <row r="83" spans="1:33" x14ac:dyDescent="0.2">
      <c r="A83" s="15" t="s">
        <v>87</v>
      </c>
      <c r="B83" s="16"/>
      <c r="C83" s="17"/>
      <c r="E83" s="24">
        <v>224620</v>
      </c>
      <c r="F83" s="19"/>
      <c r="G83" s="19"/>
      <c r="H83" s="19"/>
      <c r="I83" s="20"/>
      <c r="J83" s="4">
        <v>4302416</v>
      </c>
      <c r="K83" s="24">
        <v>1956549.8</v>
      </c>
      <c r="L83" s="19"/>
      <c r="M83" s="19"/>
      <c r="N83" s="20"/>
      <c r="O83" s="24">
        <v>724134</v>
      </c>
      <c r="P83" s="19"/>
      <c r="Q83" s="19"/>
      <c r="R83" s="19"/>
      <c r="S83" s="20"/>
      <c r="T83" s="24">
        <v>7207719.7999999998</v>
      </c>
      <c r="U83" s="19"/>
      <c r="V83" s="19"/>
      <c r="W83" s="19"/>
      <c r="X83" s="20"/>
      <c r="Y83" s="2"/>
      <c r="Z83" s="2"/>
      <c r="AA83" s="2"/>
      <c r="AB83" s="2"/>
      <c r="AC83" s="2"/>
      <c r="AD83" s="2"/>
      <c r="AE83" s="2"/>
      <c r="AF83" s="3"/>
      <c r="AG83" s="2"/>
    </row>
    <row r="84" spans="1:33" x14ac:dyDescent="0.2">
      <c r="A84" s="15" t="s">
        <v>88</v>
      </c>
      <c r="B84" s="16"/>
      <c r="C84" s="17"/>
      <c r="E84" s="24">
        <v>0</v>
      </c>
      <c r="F84" s="19"/>
      <c r="G84" s="19"/>
      <c r="H84" s="19"/>
      <c r="I84" s="20"/>
      <c r="J84" s="4">
        <v>0</v>
      </c>
      <c r="K84" s="24">
        <v>0</v>
      </c>
      <c r="L84" s="19"/>
      <c r="M84" s="19"/>
      <c r="N84" s="20"/>
      <c r="O84" s="24">
        <v>0</v>
      </c>
      <c r="P84" s="19"/>
      <c r="Q84" s="19"/>
      <c r="R84" s="19"/>
      <c r="S84" s="20"/>
      <c r="T84" s="24">
        <v>0</v>
      </c>
      <c r="U84" s="19"/>
      <c r="V84" s="19"/>
      <c r="W84" s="19"/>
      <c r="X84" s="20"/>
      <c r="Y84" s="2"/>
      <c r="Z84" s="2"/>
      <c r="AA84" s="2"/>
      <c r="AB84" s="2"/>
      <c r="AC84" s="2"/>
      <c r="AD84" s="2"/>
      <c r="AE84" s="2"/>
      <c r="AF84" s="3"/>
      <c r="AG84" s="2"/>
    </row>
    <row r="85" spans="1:33" x14ac:dyDescent="0.2">
      <c r="A85" s="15" t="s">
        <v>89</v>
      </c>
      <c r="B85" s="16"/>
      <c r="C85" s="17"/>
      <c r="E85" s="24">
        <v>21177</v>
      </c>
      <c r="F85" s="19"/>
      <c r="G85" s="19"/>
      <c r="H85" s="19"/>
      <c r="I85" s="20"/>
      <c r="J85" s="4">
        <v>84265</v>
      </c>
      <c r="K85" s="24">
        <v>-156430.79999999999</v>
      </c>
      <c r="L85" s="19"/>
      <c r="M85" s="19"/>
      <c r="N85" s="20"/>
      <c r="O85" s="24">
        <v>17408</v>
      </c>
      <c r="P85" s="19"/>
      <c r="Q85" s="19"/>
      <c r="R85" s="19"/>
      <c r="S85" s="20"/>
      <c r="T85" s="24">
        <v>-33580.800000000003</v>
      </c>
      <c r="U85" s="19"/>
      <c r="V85" s="19"/>
      <c r="W85" s="19"/>
      <c r="X85" s="20"/>
      <c r="Y85" s="2"/>
      <c r="Z85" s="2"/>
      <c r="AA85" s="2"/>
      <c r="AB85" s="2"/>
      <c r="AC85" s="2"/>
      <c r="AD85" s="2"/>
      <c r="AE85" s="2"/>
      <c r="AF85" s="3"/>
      <c r="AG85" s="2"/>
    </row>
    <row r="86" spans="1:33" ht="60" x14ac:dyDescent="0.2">
      <c r="A86" s="31"/>
      <c r="B86" s="16"/>
      <c r="C86" s="17"/>
      <c r="E86" s="32" t="s">
        <v>90</v>
      </c>
      <c r="F86" s="16"/>
      <c r="G86" s="16"/>
      <c r="H86" s="16"/>
      <c r="I86" s="17"/>
      <c r="J86" s="1" t="s">
        <v>91</v>
      </c>
      <c r="K86" s="32" t="s">
        <v>92</v>
      </c>
      <c r="L86" s="16"/>
      <c r="M86" s="16"/>
      <c r="N86" s="17"/>
      <c r="O86" s="32" t="s">
        <v>93</v>
      </c>
      <c r="P86" s="16"/>
      <c r="Q86" s="16"/>
      <c r="R86" s="16"/>
      <c r="S86" s="17"/>
      <c r="T86" s="32" t="s">
        <v>94</v>
      </c>
      <c r="U86" s="16"/>
      <c r="V86" s="16"/>
      <c r="W86" s="16"/>
      <c r="X86" s="17"/>
      <c r="Y86" s="1" t="s">
        <v>95</v>
      </c>
      <c r="Z86" s="1" t="s">
        <v>96</v>
      </c>
      <c r="AA86" s="1" t="s">
        <v>97</v>
      </c>
      <c r="AB86" s="1" t="s">
        <v>98</v>
      </c>
      <c r="AC86" s="1" t="s">
        <v>99</v>
      </c>
      <c r="AD86" s="1" t="s">
        <v>100</v>
      </c>
      <c r="AE86" s="1" t="s">
        <v>101</v>
      </c>
      <c r="AF86" s="1" t="s">
        <v>102</v>
      </c>
      <c r="AG86" s="1" t="s">
        <v>103</v>
      </c>
    </row>
    <row r="87" spans="1:33" ht="15" x14ac:dyDescent="0.2">
      <c r="A87" s="31"/>
      <c r="B87" s="16"/>
      <c r="C87" s="17"/>
      <c r="E87" s="32" t="s">
        <v>104</v>
      </c>
      <c r="F87" s="16"/>
      <c r="G87" s="16"/>
      <c r="H87" s="16"/>
      <c r="I87" s="17"/>
      <c r="J87" s="1" t="s">
        <v>105</v>
      </c>
      <c r="K87" s="32" t="s">
        <v>106</v>
      </c>
      <c r="L87" s="16"/>
      <c r="M87" s="16"/>
      <c r="N87" s="17"/>
      <c r="O87" s="32" t="s">
        <v>107</v>
      </c>
      <c r="P87" s="16"/>
      <c r="Q87" s="16"/>
      <c r="R87" s="16"/>
      <c r="S87" s="17"/>
      <c r="T87" s="32" t="s">
        <v>108</v>
      </c>
      <c r="U87" s="16"/>
      <c r="V87" s="16"/>
      <c r="W87" s="16"/>
      <c r="X87" s="17"/>
      <c r="Y87" s="1" t="s">
        <v>109</v>
      </c>
      <c r="Z87" s="1" t="s">
        <v>110</v>
      </c>
      <c r="AA87" s="1" t="s">
        <v>111</v>
      </c>
      <c r="AB87" s="1" t="s">
        <v>112</v>
      </c>
      <c r="AC87" s="1" t="s">
        <v>113</v>
      </c>
      <c r="AD87" s="1" t="s">
        <v>114</v>
      </c>
      <c r="AE87" s="1" t="s">
        <v>115</v>
      </c>
      <c r="AF87" s="1" t="s">
        <v>116</v>
      </c>
      <c r="AG87" s="1" t="s">
        <v>117</v>
      </c>
    </row>
    <row r="88" spans="1:33" x14ac:dyDescent="0.2">
      <c r="A88" s="25" t="s">
        <v>118</v>
      </c>
      <c r="B88" s="16"/>
      <c r="C88" s="17"/>
      <c r="E88" s="29"/>
      <c r="F88" s="16"/>
      <c r="G88" s="16"/>
      <c r="H88" s="16"/>
      <c r="I88" s="17"/>
      <c r="J88" s="3"/>
      <c r="K88" s="30"/>
      <c r="L88" s="16"/>
      <c r="M88" s="16"/>
      <c r="N88" s="17"/>
      <c r="O88" s="30"/>
      <c r="P88" s="16"/>
      <c r="Q88" s="16"/>
      <c r="R88" s="16"/>
      <c r="S88" s="17"/>
      <c r="T88" s="30"/>
      <c r="U88" s="16"/>
      <c r="V88" s="16"/>
      <c r="W88" s="16"/>
      <c r="X88" s="17"/>
      <c r="Y88" s="2"/>
      <c r="Z88" s="2"/>
      <c r="AA88" s="2"/>
      <c r="AB88" s="2"/>
      <c r="AC88" s="2"/>
      <c r="AD88" s="2"/>
      <c r="AE88" s="2"/>
      <c r="AF88" s="2"/>
      <c r="AG88" s="2"/>
    </row>
    <row r="89" spans="1:33" x14ac:dyDescent="0.2">
      <c r="A89" s="25" t="s">
        <v>119</v>
      </c>
      <c r="B89" s="16"/>
      <c r="C89" s="17"/>
      <c r="E89" s="29"/>
      <c r="F89" s="16"/>
      <c r="G89" s="16"/>
      <c r="H89" s="16"/>
      <c r="I89" s="17"/>
      <c r="J89" s="3"/>
      <c r="K89" s="30"/>
      <c r="L89" s="16"/>
      <c r="M89" s="16"/>
      <c r="N89" s="17"/>
      <c r="O89" s="30"/>
      <c r="P89" s="16"/>
      <c r="Q89" s="16"/>
      <c r="R89" s="16"/>
      <c r="S89" s="17"/>
      <c r="T89" s="30"/>
      <c r="U89" s="16"/>
      <c r="V89" s="16"/>
      <c r="W89" s="16"/>
      <c r="X89" s="17"/>
      <c r="Y89" s="2"/>
      <c r="Z89" s="2"/>
      <c r="AA89" s="2"/>
      <c r="AB89" s="2"/>
      <c r="AC89" s="2"/>
      <c r="AD89" s="2"/>
      <c r="AE89" s="2"/>
      <c r="AF89" s="2"/>
      <c r="AG89" s="2"/>
    </row>
    <row r="90" spans="1:33" x14ac:dyDescent="0.2">
      <c r="A90" s="15" t="s">
        <v>120</v>
      </c>
      <c r="B90" s="16"/>
      <c r="C90" s="17"/>
      <c r="E90" s="24">
        <v>1177959</v>
      </c>
      <c r="F90" s="19"/>
      <c r="G90" s="19"/>
      <c r="H90" s="19"/>
      <c r="I90" s="20"/>
      <c r="J90" s="4">
        <v>1028659</v>
      </c>
      <c r="K90" s="24">
        <v>479113</v>
      </c>
      <c r="L90" s="19"/>
      <c r="M90" s="19"/>
      <c r="N90" s="20"/>
      <c r="O90" s="24">
        <v>622055</v>
      </c>
      <c r="P90" s="19"/>
      <c r="Q90" s="19"/>
      <c r="R90" s="19"/>
      <c r="S90" s="20"/>
      <c r="T90" s="24">
        <f>SUM(E90+J90+K90+O90)</f>
        <v>3307786</v>
      </c>
      <c r="U90" s="19"/>
      <c r="V90" s="19"/>
      <c r="W90" s="19"/>
      <c r="X90" s="20"/>
      <c r="Y90" s="5">
        <v>336740</v>
      </c>
      <c r="Z90" s="5">
        <f>SUM(T90-Y90)</f>
        <v>2971046</v>
      </c>
      <c r="AA90" s="5">
        <v>1000</v>
      </c>
      <c r="AB90" s="5">
        <v>0</v>
      </c>
      <c r="AC90" s="5">
        <v>0</v>
      </c>
      <c r="AD90" s="5">
        <f>SUM(Z90-AA90-AB90-AC90)</f>
        <v>2970046</v>
      </c>
      <c r="AE90" s="6"/>
      <c r="AF90" s="7"/>
      <c r="AG90" s="5">
        <v>127260</v>
      </c>
    </row>
    <row r="91" spans="1:33" x14ac:dyDescent="0.2">
      <c r="A91" s="15" t="s">
        <v>121</v>
      </c>
      <c r="B91" s="16"/>
      <c r="C91" s="17"/>
      <c r="E91" s="24">
        <v>42176579</v>
      </c>
      <c r="F91" s="19"/>
      <c r="G91" s="19"/>
      <c r="H91" s="19"/>
      <c r="I91" s="20"/>
      <c r="J91" s="4">
        <v>19060136</v>
      </c>
      <c r="K91" s="24">
        <v>11017876</v>
      </c>
      <c r="L91" s="19"/>
      <c r="M91" s="19"/>
      <c r="N91" s="20"/>
      <c r="O91" s="24">
        <v>18235069</v>
      </c>
      <c r="P91" s="19"/>
      <c r="Q91" s="19"/>
      <c r="R91" s="19"/>
      <c r="S91" s="20"/>
      <c r="T91" s="24">
        <f t="shared" ref="T91:T93" si="0">SUM(E91+J91+K91+O91)</f>
        <v>90489660</v>
      </c>
      <c r="U91" s="19"/>
      <c r="V91" s="19"/>
      <c r="W91" s="19"/>
      <c r="X91" s="20"/>
      <c r="Y91" s="5">
        <v>5194798</v>
      </c>
      <c r="Z91" s="11">
        <f t="shared" ref="Z91:Z93" si="1">SUM(T91-Y91)</f>
        <v>85294862</v>
      </c>
      <c r="AA91" s="5">
        <v>18048</v>
      </c>
      <c r="AB91" s="5">
        <v>2361</v>
      </c>
      <c r="AC91" s="5">
        <v>0</v>
      </c>
      <c r="AD91" s="11">
        <f t="shared" ref="AD91:AD93" si="2">SUM(Z91-AA91-AB91-AC91)</f>
        <v>85274453</v>
      </c>
      <c r="AE91" s="6"/>
      <c r="AF91" s="7"/>
      <c r="AG91" s="5">
        <v>1953362</v>
      </c>
    </row>
    <row r="92" spans="1:33" x14ac:dyDescent="0.2">
      <c r="A92" s="15" t="s">
        <v>122</v>
      </c>
      <c r="B92" s="16"/>
      <c r="C92" s="17"/>
      <c r="E92" s="24">
        <v>27171116</v>
      </c>
      <c r="F92" s="19"/>
      <c r="G92" s="19"/>
      <c r="H92" s="19"/>
      <c r="I92" s="20"/>
      <c r="J92" s="4">
        <v>6293601</v>
      </c>
      <c r="K92" s="24">
        <v>4657265</v>
      </c>
      <c r="L92" s="19"/>
      <c r="M92" s="19"/>
      <c r="N92" s="20"/>
      <c r="O92" s="24">
        <v>10396657</v>
      </c>
      <c r="P92" s="19"/>
      <c r="Q92" s="19"/>
      <c r="R92" s="19"/>
      <c r="S92" s="20"/>
      <c r="T92" s="24">
        <f t="shared" si="0"/>
        <v>48518639</v>
      </c>
      <c r="U92" s="19"/>
      <c r="V92" s="19"/>
      <c r="W92" s="19"/>
      <c r="X92" s="20"/>
      <c r="Y92" s="5">
        <v>2445423</v>
      </c>
      <c r="Z92" s="11">
        <f t="shared" si="1"/>
        <v>46073216</v>
      </c>
      <c r="AA92" s="5">
        <v>112587</v>
      </c>
      <c r="AB92" s="5">
        <v>7600</v>
      </c>
      <c r="AC92" s="5">
        <v>3706795</v>
      </c>
      <c r="AD92" s="11">
        <f t="shared" si="2"/>
        <v>42246234</v>
      </c>
      <c r="AE92" s="6"/>
      <c r="AF92" s="7"/>
      <c r="AG92" s="5">
        <v>83155</v>
      </c>
    </row>
    <row r="93" spans="1:33" x14ac:dyDescent="0.2">
      <c r="A93" s="15" t="s">
        <v>123</v>
      </c>
      <c r="B93" s="16"/>
      <c r="C93" s="17"/>
      <c r="E93" s="24">
        <v>6410419</v>
      </c>
      <c r="F93" s="19"/>
      <c r="G93" s="19"/>
      <c r="H93" s="19"/>
      <c r="I93" s="20"/>
      <c r="J93" s="4">
        <v>4398752</v>
      </c>
      <c r="K93" s="24">
        <v>1676076</v>
      </c>
      <c r="L93" s="19"/>
      <c r="M93" s="19"/>
      <c r="N93" s="20"/>
      <c r="O93" s="24">
        <v>3922871</v>
      </c>
      <c r="P93" s="19"/>
      <c r="Q93" s="19"/>
      <c r="R93" s="19"/>
      <c r="S93" s="20"/>
      <c r="T93" s="24">
        <f t="shared" si="0"/>
        <v>16408118</v>
      </c>
      <c r="U93" s="19"/>
      <c r="V93" s="19"/>
      <c r="W93" s="19"/>
      <c r="X93" s="20"/>
      <c r="Y93" s="5">
        <v>504810</v>
      </c>
      <c r="Z93" s="11">
        <f t="shared" si="1"/>
        <v>15903308</v>
      </c>
      <c r="AA93" s="5">
        <v>18782</v>
      </c>
      <c r="AB93" s="5">
        <v>0</v>
      </c>
      <c r="AC93" s="5">
        <v>477711</v>
      </c>
      <c r="AD93" s="11">
        <f t="shared" si="2"/>
        <v>15406815</v>
      </c>
      <c r="AE93" s="6"/>
      <c r="AF93" s="7"/>
      <c r="AG93" s="5">
        <v>0</v>
      </c>
    </row>
    <row r="94" spans="1:33" x14ac:dyDescent="0.2">
      <c r="A94" s="15" t="s">
        <v>124</v>
      </c>
      <c r="B94" s="16"/>
      <c r="C94" s="17"/>
      <c r="E94" s="21">
        <v>76936073</v>
      </c>
      <c r="F94" s="22"/>
      <c r="G94" s="22"/>
      <c r="H94" s="22"/>
      <c r="I94" s="23"/>
      <c r="J94" s="12">
        <v>30781148</v>
      </c>
      <c r="K94" s="21">
        <v>17830330</v>
      </c>
      <c r="L94" s="22"/>
      <c r="M94" s="22"/>
      <c r="N94" s="23"/>
      <c r="O94" s="21">
        <v>33176652</v>
      </c>
      <c r="P94" s="22"/>
      <c r="Q94" s="22"/>
      <c r="R94" s="22"/>
      <c r="S94" s="23"/>
      <c r="T94" s="21">
        <f>SUM(E94+J94+K94+O94)</f>
        <v>158724203</v>
      </c>
      <c r="U94" s="22"/>
      <c r="V94" s="22"/>
      <c r="W94" s="22"/>
      <c r="X94" s="23"/>
      <c r="Y94" s="12">
        <f>SUM(Y90:Y93)</f>
        <v>8481771</v>
      </c>
      <c r="Z94" s="12">
        <f>SUM(Z90:Z93)</f>
        <v>150242432</v>
      </c>
      <c r="AA94" s="12">
        <v>150417</v>
      </c>
      <c r="AB94" s="12">
        <v>9961</v>
      </c>
      <c r="AC94" s="12">
        <v>4184506</v>
      </c>
      <c r="AD94" s="12">
        <f>SUM(AD90:AD93)</f>
        <v>145897548</v>
      </c>
      <c r="AE94" s="7"/>
      <c r="AF94" s="8"/>
      <c r="AG94" s="6"/>
    </row>
    <row r="95" spans="1:33" x14ac:dyDescent="0.2">
      <c r="A95" s="25" t="s">
        <v>125</v>
      </c>
      <c r="B95" s="16"/>
      <c r="C95" s="17"/>
      <c r="E95" s="24"/>
      <c r="F95" s="19"/>
      <c r="G95" s="19"/>
      <c r="H95" s="19"/>
      <c r="I95" s="20"/>
      <c r="J95" s="4"/>
      <c r="K95" s="26"/>
      <c r="L95" s="19"/>
      <c r="M95" s="19"/>
      <c r="N95" s="20"/>
      <c r="O95" s="26"/>
      <c r="P95" s="19"/>
      <c r="Q95" s="19"/>
      <c r="R95" s="19"/>
      <c r="S95" s="20"/>
      <c r="T95" s="26"/>
      <c r="U95" s="19"/>
      <c r="V95" s="19"/>
      <c r="W95" s="19"/>
      <c r="X95" s="20"/>
      <c r="Y95" s="5"/>
      <c r="Z95" s="5"/>
      <c r="AA95" s="5"/>
      <c r="AB95" s="5"/>
      <c r="AC95" s="5"/>
      <c r="AD95" s="5"/>
      <c r="AE95" s="5"/>
      <c r="AF95" s="5"/>
      <c r="AG95" s="5"/>
    </row>
    <row r="96" spans="1:33" x14ac:dyDescent="0.2">
      <c r="A96" s="15" t="s">
        <v>126</v>
      </c>
      <c r="B96" s="16"/>
      <c r="C96" s="17"/>
      <c r="E96" s="43">
        <v>49653</v>
      </c>
      <c r="F96" s="44"/>
      <c r="G96" s="44"/>
      <c r="H96" s="44"/>
      <c r="I96" s="45"/>
      <c r="J96" s="4">
        <v>18378</v>
      </c>
      <c r="K96" s="24">
        <v>617367</v>
      </c>
      <c r="L96" s="19"/>
      <c r="M96" s="19"/>
      <c r="N96" s="20"/>
      <c r="O96" s="24">
        <v>201605</v>
      </c>
      <c r="P96" s="19"/>
      <c r="Q96" s="19"/>
      <c r="R96" s="19"/>
      <c r="S96" s="20"/>
      <c r="T96" s="24">
        <f>SUM(E96+J96+K96+O96)</f>
        <v>887003</v>
      </c>
      <c r="U96" s="19"/>
      <c r="V96" s="19"/>
      <c r="W96" s="19"/>
      <c r="X96" s="20"/>
      <c r="Y96" s="4">
        <v>462984</v>
      </c>
      <c r="Z96" s="4">
        <f>SUM(T96-Y96)</f>
        <v>424019</v>
      </c>
      <c r="AA96" s="4">
        <v>4834</v>
      </c>
      <c r="AB96" s="4">
        <v>0</v>
      </c>
      <c r="AC96" s="4">
        <v>0</v>
      </c>
      <c r="AD96" s="11">
        <f t="shared" ref="AD96:AD107" si="3">SUM(Z96-AA96-AB96-AC96)</f>
        <v>419185</v>
      </c>
      <c r="AE96" s="4">
        <v>0</v>
      </c>
      <c r="AF96" s="4">
        <v>0</v>
      </c>
      <c r="AG96" s="5">
        <v>26781</v>
      </c>
    </row>
    <row r="97" spans="1:33" x14ac:dyDescent="0.2">
      <c r="A97" s="15" t="s">
        <v>127</v>
      </c>
      <c r="B97" s="16"/>
      <c r="C97" s="17"/>
      <c r="E97" s="43">
        <v>434462</v>
      </c>
      <c r="F97" s="44"/>
      <c r="G97" s="44"/>
      <c r="H97" s="44"/>
      <c r="I97" s="45"/>
      <c r="J97" s="4">
        <v>160809</v>
      </c>
      <c r="K97" s="24">
        <v>12460</v>
      </c>
      <c r="L97" s="19"/>
      <c r="M97" s="19"/>
      <c r="N97" s="20"/>
      <c r="O97" s="24">
        <v>2901769</v>
      </c>
      <c r="P97" s="19"/>
      <c r="Q97" s="19"/>
      <c r="R97" s="19"/>
      <c r="S97" s="20"/>
      <c r="T97" s="24">
        <f t="shared" ref="T97:T104" si="4">SUM(E97+J97+K97+O97)</f>
        <v>3509500</v>
      </c>
      <c r="U97" s="19"/>
      <c r="V97" s="19"/>
      <c r="W97" s="19"/>
      <c r="X97" s="20"/>
      <c r="Y97" s="4">
        <v>247119</v>
      </c>
      <c r="Z97" s="10">
        <f t="shared" ref="Z97:Z108" si="5">SUM(T97-Y97)</f>
        <v>3262381</v>
      </c>
      <c r="AA97" s="4">
        <v>42297</v>
      </c>
      <c r="AB97" s="4">
        <v>0</v>
      </c>
      <c r="AC97" s="4">
        <v>0</v>
      </c>
      <c r="AD97" s="11">
        <f t="shared" si="3"/>
        <v>3220084</v>
      </c>
      <c r="AE97" s="4">
        <v>287774</v>
      </c>
      <c r="AF97" s="4">
        <v>225386</v>
      </c>
      <c r="AG97" s="5">
        <v>7938729</v>
      </c>
    </row>
    <row r="98" spans="1:33" x14ac:dyDescent="0.2">
      <c r="A98" s="15" t="s">
        <v>128</v>
      </c>
      <c r="B98" s="16"/>
      <c r="C98" s="17"/>
      <c r="E98" s="43">
        <v>55859</v>
      </c>
      <c r="F98" s="44"/>
      <c r="G98" s="44"/>
      <c r="H98" s="44"/>
      <c r="I98" s="45"/>
      <c r="J98" s="4">
        <v>20675</v>
      </c>
      <c r="K98" s="24">
        <v>1602</v>
      </c>
      <c r="L98" s="19"/>
      <c r="M98" s="19"/>
      <c r="N98" s="20"/>
      <c r="O98" s="24">
        <v>1047716</v>
      </c>
      <c r="P98" s="19"/>
      <c r="Q98" s="19"/>
      <c r="R98" s="19"/>
      <c r="S98" s="20"/>
      <c r="T98" s="24">
        <f t="shared" si="4"/>
        <v>1125852</v>
      </c>
      <c r="U98" s="19"/>
      <c r="V98" s="19"/>
      <c r="W98" s="19"/>
      <c r="X98" s="20"/>
      <c r="Y98" s="4">
        <v>256070</v>
      </c>
      <c r="Z98" s="10">
        <f t="shared" si="5"/>
        <v>869782</v>
      </c>
      <c r="AA98" s="4">
        <v>5438</v>
      </c>
      <c r="AB98" s="4">
        <v>0</v>
      </c>
      <c r="AC98" s="4">
        <v>0</v>
      </c>
      <c r="AD98" s="11">
        <f t="shared" si="3"/>
        <v>864344</v>
      </c>
      <c r="AE98" s="4">
        <v>377469</v>
      </c>
      <c r="AF98" s="4">
        <v>295636</v>
      </c>
      <c r="AG98" s="5">
        <v>19263077</v>
      </c>
    </row>
    <row r="99" spans="1:33" x14ac:dyDescent="0.2">
      <c r="A99" s="15" t="s">
        <v>129</v>
      </c>
      <c r="B99" s="16"/>
      <c r="C99" s="17"/>
      <c r="E99" s="43">
        <v>37240</v>
      </c>
      <c r="F99" s="44"/>
      <c r="G99" s="44"/>
      <c r="H99" s="44"/>
      <c r="I99" s="45"/>
      <c r="J99" s="4">
        <v>13784</v>
      </c>
      <c r="K99" s="24">
        <v>1068</v>
      </c>
      <c r="L99" s="19"/>
      <c r="M99" s="19"/>
      <c r="N99" s="20"/>
      <c r="O99" s="24">
        <v>763632</v>
      </c>
      <c r="P99" s="19"/>
      <c r="Q99" s="19"/>
      <c r="R99" s="19"/>
      <c r="S99" s="20"/>
      <c r="T99" s="24">
        <f t="shared" si="4"/>
        <v>815724</v>
      </c>
      <c r="U99" s="19"/>
      <c r="V99" s="19"/>
      <c r="W99" s="19"/>
      <c r="X99" s="20"/>
      <c r="Y99" s="4">
        <v>526230</v>
      </c>
      <c r="Z99" s="10">
        <f t="shared" si="5"/>
        <v>289494</v>
      </c>
      <c r="AA99" s="4">
        <v>3625</v>
      </c>
      <c r="AB99" s="4">
        <v>0</v>
      </c>
      <c r="AC99" s="4">
        <v>0</v>
      </c>
      <c r="AD99" s="11">
        <f t="shared" si="3"/>
        <v>285869</v>
      </c>
      <c r="AE99" s="4">
        <v>669514</v>
      </c>
      <c r="AF99" s="4">
        <v>524367</v>
      </c>
      <c r="AG99" s="5">
        <v>1135856</v>
      </c>
    </row>
    <row r="100" spans="1:33" x14ac:dyDescent="0.2">
      <c r="A100" s="15" t="s">
        <v>130</v>
      </c>
      <c r="B100" s="16"/>
      <c r="C100" s="17"/>
      <c r="E100" s="43">
        <v>0</v>
      </c>
      <c r="F100" s="44"/>
      <c r="G100" s="44"/>
      <c r="H100" s="44"/>
      <c r="I100" s="45"/>
      <c r="J100" s="4">
        <v>0</v>
      </c>
      <c r="K100" s="24">
        <v>0</v>
      </c>
      <c r="L100" s="19"/>
      <c r="M100" s="19"/>
      <c r="N100" s="20"/>
      <c r="O100" s="24">
        <v>3668010</v>
      </c>
      <c r="P100" s="19"/>
      <c r="Q100" s="19"/>
      <c r="R100" s="19"/>
      <c r="S100" s="20"/>
      <c r="T100" s="24">
        <f t="shared" si="4"/>
        <v>3668010</v>
      </c>
      <c r="U100" s="19"/>
      <c r="V100" s="19"/>
      <c r="W100" s="19"/>
      <c r="X100" s="20"/>
      <c r="Y100" s="4">
        <v>0</v>
      </c>
      <c r="Z100" s="10">
        <f t="shared" si="5"/>
        <v>3668010</v>
      </c>
      <c r="AA100" s="4">
        <v>0</v>
      </c>
      <c r="AB100" s="4">
        <v>0</v>
      </c>
      <c r="AC100" s="4">
        <v>0</v>
      </c>
      <c r="AD100" s="11">
        <f t="shared" si="3"/>
        <v>3668010</v>
      </c>
      <c r="AE100" s="7"/>
      <c r="AF100" s="8"/>
      <c r="AG100" s="6"/>
    </row>
    <row r="101" spans="1:33" x14ac:dyDescent="0.2">
      <c r="A101" s="15" t="s">
        <v>131</v>
      </c>
      <c r="B101" s="16"/>
      <c r="C101" s="17"/>
      <c r="E101" s="43">
        <v>0</v>
      </c>
      <c r="F101" s="44"/>
      <c r="G101" s="44"/>
      <c r="H101" s="44"/>
      <c r="I101" s="45"/>
      <c r="J101" s="4">
        <v>0</v>
      </c>
      <c r="K101" s="24">
        <v>0</v>
      </c>
      <c r="L101" s="19"/>
      <c r="M101" s="19"/>
      <c r="N101" s="20"/>
      <c r="O101" s="24">
        <v>4900706</v>
      </c>
      <c r="P101" s="19"/>
      <c r="Q101" s="19"/>
      <c r="R101" s="19"/>
      <c r="S101" s="20"/>
      <c r="T101" s="24">
        <f t="shared" si="4"/>
        <v>4900706</v>
      </c>
      <c r="U101" s="19"/>
      <c r="V101" s="19"/>
      <c r="W101" s="19"/>
      <c r="X101" s="20"/>
      <c r="Y101" s="4">
        <v>464563</v>
      </c>
      <c r="Z101" s="10">
        <f t="shared" si="5"/>
        <v>4436143</v>
      </c>
      <c r="AA101" s="4">
        <v>0</v>
      </c>
      <c r="AB101" s="4">
        <v>0</v>
      </c>
      <c r="AC101" s="4">
        <v>216513</v>
      </c>
      <c r="AD101" s="11">
        <f t="shared" si="3"/>
        <v>4219630</v>
      </c>
      <c r="AE101" s="7"/>
      <c r="AF101" s="8"/>
      <c r="AG101" s="6"/>
    </row>
    <row r="102" spans="1:33" x14ac:dyDescent="0.2">
      <c r="A102" s="15" t="s">
        <v>132</v>
      </c>
      <c r="B102" s="16"/>
      <c r="C102" s="17"/>
      <c r="E102" s="43">
        <v>1609716</v>
      </c>
      <c r="F102" s="44"/>
      <c r="G102" s="44"/>
      <c r="H102" s="44"/>
      <c r="I102" s="45"/>
      <c r="J102" s="4">
        <v>597066</v>
      </c>
      <c r="K102" s="24">
        <v>367462</v>
      </c>
      <c r="L102" s="19"/>
      <c r="M102" s="19"/>
      <c r="N102" s="20"/>
      <c r="O102" s="24">
        <v>1367325</v>
      </c>
      <c r="P102" s="19"/>
      <c r="Q102" s="19"/>
      <c r="R102" s="19"/>
      <c r="S102" s="20"/>
      <c r="T102" s="24">
        <f t="shared" si="4"/>
        <v>3941569</v>
      </c>
      <c r="U102" s="19"/>
      <c r="V102" s="19"/>
      <c r="W102" s="19"/>
      <c r="X102" s="20"/>
      <c r="Y102" s="4">
        <v>693347</v>
      </c>
      <c r="Z102" s="10">
        <f t="shared" si="5"/>
        <v>3248222</v>
      </c>
      <c r="AA102" s="4">
        <v>166099</v>
      </c>
      <c r="AB102" s="4">
        <v>0</v>
      </c>
      <c r="AC102" s="4">
        <v>0</v>
      </c>
      <c r="AD102" s="11">
        <f t="shared" si="3"/>
        <v>3082123</v>
      </c>
      <c r="AE102" s="4">
        <v>0</v>
      </c>
      <c r="AF102" s="4">
        <v>0</v>
      </c>
      <c r="AG102" s="9"/>
    </row>
    <row r="103" spans="1:33" x14ac:dyDescent="0.2">
      <c r="A103" s="15" t="s">
        <v>133</v>
      </c>
      <c r="B103" s="16"/>
      <c r="C103" s="17"/>
      <c r="E103" s="43">
        <v>0</v>
      </c>
      <c r="F103" s="44"/>
      <c r="G103" s="44"/>
      <c r="H103" s="44"/>
      <c r="I103" s="45"/>
      <c r="J103" s="4">
        <v>0</v>
      </c>
      <c r="K103" s="24">
        <v>0</v>
      </c>
      <c r="L103" s="19"/>
      <c r="M103" s="19"/>
      <c r="N103" s="20"/>
      <c r="O103" s="24">
        <v>2525</v>
      </c>
      <c r="P103" s="19"/>
      <c r="Q103" s="19"/>
      <c r="R103" s="19"/>
      <c r="S103" s="20"/>
      <c r="T103" s="24">
        <f t="shared" si="4"/>
        <v>2525</v>
      </c>
      <c r="U103" s="19"/>
      <c r="V103" s="19"/>
      <c r="W103" s="19"/>
      <c r="X103" s="20"/>
      <c r="Y103" s="4">
        <v>0</v>
      </c>
      <c r="Z103" s="10">
        <f t="shared" si="5"/>
        <v>2525</v>
      </c>
      <c r="AA103" s="4">
        <v>0</v>
      </c>
      <c r="AB103" s="4">
        <v>0</v>
      </c>
      <c r="AC103" s="4">
        <v>0</v>
      </c>
      <c r="AD103" s="11">
        <f t="shared" si="3"/>
        <v>2525</v>
      </c>
      <c r="AE103" s="4">
        <v>0</v>
      </c>
      <c r="AF103" s="4">
        <v>0</v>
      </c>
      <c r="AG103" s="9"/>
    </row>
    <row r="104" spans="1:33" x14ac:dyDescent="0.2">
      <c r="A104" s="15" t="s">
        <v>134</v>
      </c>
      <c r="B104" s="16"/>
      <c r="C104" s="17"/>
      <c r="E104" s="43">
        <v>317540</v>
      </c>
      <c r="F104" s="44"/>
      <c r="G104" s="44"/>
      <c r="H104" s="44"/>
      <c r="I104" s="45"/>
      <c r="J104" s="4">
        <v>391896</v>
      </c>
      <c r="K104" s="24">
        <v>117080</v>
      </c>
      <c r="L104" s="19"/>
      <c r="M104" s="19"/>
      <c r="N104" s="20"/>
      <c r="O104" s="24">
        <v>359675</v>
      </c>
      <c r="P104" s="19"/>
      <c r="Q104" s="19"/>
      <c r="R104" s="19"/>
      <c r="S104" s="20"/>
      <c r="T104" s="24">
        <f t="shared" si="4"/>
        <v>1186191</v>
      </c>
      <c r="U104" s="19"/>
      <c r="V104" s="19"/>
      <c r="W104" s="19"/>
      <c r="X104" s="20"/>
      <c r="Y104" s="4">
        <v>6969</v>
      </c>
      <c r="Z104" s="10">
        <f t="shared" si="5"/>
        <v>1179222</v>
      </c>
      <c r="AA104" s="4">
        <v>0</v>
      </c>
      <c r="AB104" s="4">
        <v>0</v>
      </c>
      <c r="AC104" s="4">
        <v>0</v>
      </c>
      <c r="AD104" s="11">
        <f t="shared" si="3"/>
        <v>1179222</v>
      </c>
      <c r="AE104" s="4">
        <v>0</v>
      </c>
      <c r="AF104" s="4">
        <v>0</v>
      </c>
      <c r="AG104" s="9"/>
    </row>
    <row r="105" spans="1:33" s="52" customFormat="1" x14ac:dyDescent="0.2">
      <c r="A105" s="49" t="s">
        <v>135</v>
      </c>
      <c r="B105" s="50"/>
      <c r="C105" s="51"/>
      <c r="E105" s="46">
        <f>SUM(E94:I104)</f>
        <v>79440543</v>
      </c>
      <c r="F105" s="47"/>
      <c r="G105" s="47"/>
      <c r="H105" s="47"/>
      <c r="I105" s="48"/>
      <c r="J105" s="53">
        <f>SUM(J94:J104)</f>
        <v>31983756</v>
      </c>
      <c r="K105" s="46">
        <f>SUM(K94:N104)</f>
        <v>18947369</v>
      </c>
      <c r="L105" s="47"/>
      <c r="M105" s="47"/>
      <c r="N105" s="48"/>
      <c r="O105" s="46">
        <f>SUM(O94:S104)</f>
        <v>48389615</v>
      </c>
      <c r="P105" s="47"/>
      <c r="Q105" s="47"/>
      <c r="R105" s="47"/>
      <c r="S105" s="48"/>
      <c r="T105" s="46">
        <f>SUM(E105+J105+K105+O105)</f>
        <v>178761283</v>
      </c>
      <c r="U105" s="47"/>
      <c r="V105" s="47"/>
      <c r="W105" s="47"/>
      <c r="X105" s="48"/>
      <c r="Y105" s="53">
        <f>SUM(Y94:Y104)</f>
        <v>11139053</v>
      </c>
      <c r="Z105" s="53">
        <f>SUM(Z94:Z104)</f>
        <v>167622230</v>
      </c>
      <c r="AA105" s="53">
        <f>SUM(AA94:AA104)</f>
        <v>372710</v>
      </c>
      <c r="AB105" s="53">
        <f>SUM(AB94:AB104)</f>
        <v>9961</v>
      </c>
      <c r="AC105" s="53">
        <f>SUM(AC94:AC104)</f>
        <v>4401019</v>
      </c>
      <c r="AD105" s="53">
        <f>SUM(AD94:AD104)</f>
        <v>162838540</v>
      </c>
      <c r="AE105" s="53">
        <f>SUM(AE96:AE103)</f>
        <v>1334757</v>
      </c>
      <c r="AF105" s="53">
        <f>SUM(AF96:AF104)</f>
        <v>1045389</v>
      </c>
      <c r="AG105" s="54"/>
    </row>
    <row r="106" spans="1:33" x14ac:dyDescent="0.2">
      <c r="A106" s="15" t="s">
        <v>136</v>
      </c>
      <c r="B106" s="16"/>
      <c r="C106" s="17"/>
      <c r="E106" s="18"/>
      <c r="F106" s="19"/>
      <c r="G106" s="19"/>
      <c r="H106" s="19"/>
      <c r="I106" s="20"/>
      <c r="J106" s="7"/>
      <c r="K106" s="18"/>
      <c r="L106" s="19"/>
      <c r="M106" s="19"/>
      <c r="N106" s="20"/>
      <c r="O106" s="18"/>
      <c r="P106" s="19"/>
      <c r="Q106" s="19"/>
      <c r="R106" s="19"/>
      <c r="S106" s="20"/>
      <c r="T106" s="24">
        <v>161555</v>
      </c>
      <c r="U106" s="19"/>
      <c r="V106" s="19"/>
      <c r="W106" s="19"/>
      <c r="X106" s="20"/>
      <c r="Y106" s="4">
        <v>0</v>
      </c>
      <c r="Z106" s="10">
        <f t="shared" si="5"/>
        <v>161555</v>
      </c>
      <c r="AA106" s="4">
        <v>0</v>
      </c>
      <c r="AB106" s="4">
        <v>0</v>
      </c>
      <c r="AC106" s="4">
        <v>0</v>
      </c>
      <c r="AD106" s="11">
        <f t="shared" si="3"/>
        <v>161555</v>
      </c>
      <c r="AE106" s="9"/>
      <c r="AF106" s="7"/>
      <c r="AG106" s="9"/>
    </row>
    <row r="107" spans="1:33" x14ac:dyDescent="0.2">
      <c r="A107" s="15" t="s">
        <v>137</v>
      </c>
      <c r="B107" s="16"/>
      <c r="C107" s="17"/>
      <c r="E107" s="18"/>
      <c r="F107" s="19"/>
      <c r="G107" s="19"/>
      <c r="H107" s="19"/>
      <c r="I107" s="20"/>
      <c r="J107" s="7"/>
      <c r="K107" s="18"/>
      <c r="L107" s="19"/>
      <c r="M107" s="19"/>
      <c r="N107" s="20"/>
      <c r="O107" s="18"/>
      <c r="P107" s="19"/>
      <c r="Q107" s="19"/>
      <c r="R107" s="19"/>
      <c r="S107" s="20"/>
      <c r="T107" s="21">
        <f>SUM(T96:X104)+T106</f>
        <v>20198635</v>
      </c>
      <c r="U107" s="22"/>
      <c r="V107" s="22"/>
      <c r="W107" s="22"/>
      <c r="X107" s="23"/>
      <c r="Y107" s="12">
        <f>SUM(Y96:Y104)+Y106</f>
        <v>2657282</v>
      </c>
      <c r="Z107" s="12">
        <f t="shared" si="5"/>
        <v>17541353</v>
      </c>
      <c r="AA107" s="12">
        <f>SUM(AA96:AA104)+AA106</f>
        <v>222293</v>
      </c>
      <c r="AB107" s="12">
        <f>SUM(AB96:AB104)+AB106</f>
        <v>0</v>
      </c>
      <c r="AC107" s="12">
        <f>SUM(AC96:AC104)+AC106</f>
        <v>216513</v>
      </c>
      <c r="AD107" s="13">
        <f t="shared" si="3"/>
        <v>17102547</v>
      </c>
      <c r="AE107" s="9"/>
      <c r="AF107" s="7"/>
      <c r="AG107" s="9"/>
    </row>
    <row r="108" spans="1:33" x14ac:dyDescent="0.2">
      <c r="A108" s="15" t="s">
        <v>138</v>
      </c>
      <c r="B108" s="16"/>
      <c r="C108" s="17"/>
      <c r="E108" s="18"/>
      <c r="F108" s="19"/>
      <c r="G108" s="19"/>
      <c r="H108" s="19"/>
      <c r="I108" s="20"/>
      <c r="J108" s="7"/>
      <c r="K108" s="18"/>
      <c r="L108" s="19"/>
      <c r="M108" s="19"/>
      <c r="N108" s="20"/>
      <c r="O108" s="18"/>
      <c r="P108" s="19"/>
      <c r="Q108" s="19"/>
      <c r="R108" s="19"/>
      <c r="S108" s="20"/>
      <c r="T108" s="55">
        <f>SUM(T76+T94+T107)</f>
        <v>181775894</v>
      </c>
      <c r="U108" s="56"/>
      <c r="V108" s="56"/>
      <c r="W108" s="56"/>
      <c r="X108" s="57"/>
      <c r="Y108" s="12">
        <f>SUM(Y105)</f>
        <v>11139053</v>
      </c>
      <c r="Z108" s="12">
        <f t="shared" si="5"/>
        <v>170636841</v>
      </c>
      <c r="AA108" s="12">
        <f>SUM(AA105)</f>
        <v>372710</v>
      </c>
      <c r="AB108" s="12">
        <f>SUM(AB105)</f>
        <v>9961</v>
      </c>
      <c r="AC108" s="12">
        <f>SUM(AC105)</f>
        <v>4401019</v>
      </c>
      <c r="AD108" s="12">
        <f>SUM(Z108-AA108-AB108-AC108)</f>
        <v>165853151</v>
      </c>
      <c r="AE108" s="9"/>
      <c r="AF108" s="7"/>
      <c r="AG108" s="9"/>
    </row>
    <row r="109" spans="1:33" x14ac:dyDescent="0.2">
      <c r="A109" s="25" t="s">
        <v>139</v>
      </c>
      <c r="B109" s="16"/>
      <c r="C109" s="17"/>
      <c r="E109" s="24"/>
      <c r="F109" s="19"/>
      <c r="G109" s="19"/>
      <c r="H109" s="19"/>
      <c r="I109" s="20"/>
      <c r="J109" s="4"/>
      <c r="K109" s="26"/>
      <c r="L109" s="19"/>
      <c r="M109" s="19"/>
      <c r="N109" s="20"/>
      <c r="O109" s="26"/>
      <c r="P109" s="19"/>
      <c r="Q109" s="19"/>
      <c r="R109" s="19"/>
      <c r="S109" s="20"/>
      <c r="T109" s="26"/>
      <c r="U109" s="19"/>
      <c r="V109" s="19"/>
      <c r="W109" s="19"/>
      <c r="X109" s="20"/>
      <c r="Y109" s="5"/>
      <c r="Z109" s="5"/>
      <c r="AA109" s="5"/>
      <c r="AB109" s="5"/>
      <c r="AC109" s="5"/>
      <c r="AD109" s="5"/>
      <c r="AE109" s="5"/>
      <c r="AF109" s="5"/>
      <c r="AG109" s="5"/>
    </row>
    <row r="110" spans="1:33" x14ac:dyDescent="0.2">
      <c r="A110" s="25" t="s">
        <v>140</v>
      </c>
      <c r="B110" s="16"/>
      <c r="C110" s="17"/>
      <c r="E110" s="24"/>
      <c r="F110" s="19"/>
      <c r="G110" s="19"/>
      <c r="H110" s="19"/>
      <c r="I110" s="20"/>
      <c r="J110" s="4"/>
      <c r="K110" s="26"/>
      <c r="L110" s="19"/>
      <c r="M110" s="19"/>
      <c r="N110" s="20"/>
      <c r="O110" s="26"/>
      <c r="P110" s="19"/>
      <c r="Q110" s="19"/>
      <c r="R110" s="19"/>
      <c r="S110" s="20"/>
      <c r="T110" s="26"/>
      <c r="U110" s="19"/>
      <c r="V110" s="19"/>
      <c r="W110" s="19"/>
      <c r="X110" s="20"/>
      <c r="Y110" s="5"/>
      <c r="Z110" s="5"/>
      <c r="AA110" s="5"/>
      <c r="AB110" s="5"/>
      <c r="AC110" s="5"/>
      <c r="AD110" s="5"/>
      <c r="AE110" s="5"/>
      <c r="AF110" s="5"/>
      <c r="AG110" s="5"/>
    </row>
    <row r="111" spans="1:33" x14ac:dyDescent="0.2">
      <c r="A111" s="25" t="s">
        <v>141</v>
      </c>
      <c r="B111" s="16"/>
      <c r="C111" s="17"/>
      <c r="E111" s="24"/>
      <c r="F111" s="19"/>
      <c r="G111" s="19"/>
      <c r="H111" s="19"/>
      <c r="I111" s="20"/>
      <c r="J111" s="4"/>
      <c r="K111" s="26"/>
      <c r="L111" s="19"/>
      <c r="M111" s="19"/>
      <c r="N111" s="20"/>
      <c r="O111" s="26"/>
      <c r="P111" s="19"/>
      <c r="Q111" s="19"/>
      <c r="R111" s="19"/>
      <c r="S111" s="20"/>
      <c r="T111" s="26"/>
      <c r="U111" s="19"/>
      <c r="V111" s="19"/>
      <c r="W111" s="19"/>
      <c r="X111" s="20"/>
      <c r="Y111" s="5"/>
      <c r="Z111" s="5"/>
      <c r="AA111" s="5"/>
      <c r="AB111" s="5"/>
      <c r="AC111" s="5"/>
      <c r="AD111" s="13"/>
      <c r="AE111" s="5"/>
      <c r="AF111" s="5"/>
      <c r="AG111" s="5"/>
    </row>
    <row r="112" spans="1:33" x14ac:dyDescent="0.2">
      <c r="A112" s="15" t="s">
        <v>142</v>
      </c>
      <c r="B112" s="16"/>
      <c r="C112" s="17"/>
      <c r="E112" s="24">
        <v>0</v>
      </c>
      <c r="F112" s="19"/>
      <c r="G112" s="19"/>
      <c r="H112" s="19"/>
      <c r="I112" s="20"/>
      <c r="J112" s="4">
        <v>0</v>
      </c>
      <c r="K112" s="24">
        <v>141047</v>
      </c>
      <c r="L112" s="19"/>
      <c r="M112" s="19"/>
      <c r="N112" s="20"/>
      <c r="O112" s="24">
        <v>106363</v>
      </c>
      <c r="P112" s="19"/>
      <c r="Q112" s="19"/>
      <c r="R112" s="19"/>
      <c r="S112" s="20"/>
      <c r="T112" s="24">
        <f>SUM(E112:S112)</f>
        <v>247410</v>
      </c>
      <c r="U112" s="19"/>
      <c r="V112" s="19"/>
      <c r="W112" s="19"/>
      <c r="X112" s="20"/>
      <c r="Y112" s="4">
        <v>0</v>
      </c>
      <c r="Z112" s="4">
        <f>SUM(T112-Y112)</f>
        <v>247410</v>
      </c>
      <c r="AA112" s="4">
        <v>0</v>
      </c>
      <c r="AB112" s="4">
        <v>0</v>
      </c>
      <c r="AC112" s="4">
        <v>0</v>
      </c>
      <c r="AD112" s="4">
        <f>SUM(Z112-AA112-AB112-AC112)</f>
        <v>247410</v>
      </c>
      <c r="AE112" s="4">
        <v>0</v>
      </c>
      <c r="AF112" s="4">
        <v>0</v>
      </c>
      <c r="AG112" s="9"/>
    </row>
    <row r="113" spans="1:33" x14ac:dyDescent="0.2">
      <c r="A113" s="15" t="s">
        <v>143</v>
      </c>
      <c r="B113" s="16"/>
      <c r="C113" s="17"/>
      <c r="E113" s="24">
        <v>0</v>
      </c>
      <c r="F113" s="19"/>
      <c r="G113" s="19"/>
      <c r="H113" s="19"/>
      <c r="I113" s="20"/>
      <c r="J113" s="4">
        <v>0</v>
      </c>
      <c r="K113" s="24">
        <v>0</v>
      </c>
      <c r="L113" s="19"/>
      <c r="M113" s="19"/>
      <c r="N113" s="20"/>
      <c r="O113" s="24">
        <v>0</v>
      </c>
      <c r="P113" s="19"/>
      <c r="Q113" s="19"/>
      <c r="R113" s="19"/>
      <c r="S113" s="20"/>
      <c r="T113" s="24">
        <f t="shared" ref="T113:T115" si="6">SUM(E113:S113)</f>
        <v>0</v>
      </c>
      <c r="U113" s="19"/>
      <c r="V113" s="19"/>
      <c r="W113" s="19"/>
      <c r="X113" s="20"/>
      <c r="Y113" s="4">
        <v>0</v>
      </c>
      <c r="Z113" s="10">
        <f t="shared" ref="Z113:Z115" si="7">SUM(T113-Y113)</f>
        <v>0</v>
      </c>
      <c r="AA113" s="4">
        <v>0</v>
      </c>
      <c r="AB113" s="4">
        <v>0</v>
      </c>
      <c r="AC113" s="4">
        <v>0</v>
      </c>
      <c r="AD113" s="10">
        <f t="shared" ref="AD113:AD115" si="8">SUM(Z113-AA113-AB113-AC113)</f>
        <v>0</v>
      </c>
      <c r="AE113" s="4">
        <v>0</v>
      </c>
      <c r="AF113" s="4">
        <v>0</v>
      </c>
      <c r="AG113" s="9"/>
    </row>
    <row r="114" spans="1:33" x14ac:dyDescent="0.2">
      <c r="A114" s="15" t="s">
        <v>144</v>
      </c>
      <c r="B114" s="16"/>
      <c r="C114" s="17"/>
      <c r="E114" s="24">
        <v>0</v>
      </c>
      <c r="F114" s="19"/>
      <c r="G114" s="19"/>
      <c r="H114" s="19"/>
      <c r="I114" s="20"/>
      <c r="J114" s="4">
        <v>0</v>
      </c>
      <c r="K114" s="24">
        <v>0</v>
      </c>
      <c r="L114" s="19"/>
      <c r="M114" s="19"/>
      <c r="N114" s="20"/>
      <c r="O114" s="24">
        <v>0</v>
      </c>
      <c r="P114" s="19"/>
      <c r="Q114" s="19"/>
      <c r="R114" s="19"/>
      <c r="S114" s="20"/>
      <c r="T114" s="24">
        <f t="shared" si="6"/>
        <v>0</v>
      </c>
      <c r="U114" s="19"/>
      <c r="V114" s="19"/>
      <c r="W114" s="19"/>
      <c r="X114" s="20"/>
      <c r="Y114" s="4">
        <v>0</v>
      </c>
      <c r="Z114" s="10">
        <f t="shared" si="7"/>
        <v>0</v>
      </c>
      <c r="AA114" s="4">
        <v>0</v>
      </c>
      <c r="AB114" s="4">
        <v>0</v>
      </c>
      <c r="AC114" s="4">
        <v>0</v>
      </c>
      <c r="AD114" s="10">
        <f t="shared" si="8"/>
        <v>0</v>
      </c>
      <c r="AE114" s="4">
        <v>0</v>
      </c>
      <c r="AF114" s="4">
        <v>0</v>
      </c>
      <c r="AG114" s="9"/>
    </row>
    <row r="115" spans="1:33" x14ac:dyDescent="0.2">
      <c r="A115" s="15" t="s">
        <v>145</v>
      </c>
      <c r="B115" s="16"/>
      <c r="C115" s="17"/>
      <c r="E115" s="24">
        <v>0</v>
      </c>
      <c r="F115" s="19"/>
      <c r="G115" s="19"/>
      <c r="H115" s="19"/>
      <c r="I115" s="20"/>
      <c r="J115" s="4">
        <v>0</v>
      </c>
      <c r="K115" s="24">
        <v>0</v>
      </c>
      <c r="L115" s="19"/>
      <c r="M115" s="19"/>
      <c r="N115" s="20"/>
      <c r="O115" s="24">
        <v>1835783</v>
      </c>
      <c r="P115" s="19"/>
      <c r="Q115" s="19"/>
      <c r="R115" s="19"/>
      <c r="S115" s="20"/>
      <c r="T115" s="24">
        <f t="shared" si="6"/>
        <v>1835783</v>
      </c>
      <c r="U115" s="19"/>
      <c r="V115" s="19"/>
      <c r="W115" s="19"/>
      <c r="X115" s="20"/>
      <c r="Y115" s="4">
        <v>0</v>
      </c>
      <c r="Z115" s="10">
        <f t="shared" si="7"/>
        <v>1835783</v>
      </c>
      <c r="AA115" s="4">
        <v>0</v>
      </c>
      <c r="AB115" s="4">
        <v>0</v>
      </c>
      <c r="AC115" s="4">
        <v>0</v>
      </c>
      <c r="AD115" s="10">
        <f t="shared" si="8"/>
        <v>1835783</v>
      </c>
      <c r="AE115" s="4">
        <v>0</v>
      </c>
      <c r="AF115" s="4">
        <v>0</v>
      </c>
      <c r="AG115" s="9"/>
    </row>
    <row r="116" spans="1:33" x14ac:dyDescent="0.2">
      <c r="A116" s="15" t="s">
        <v>146</v>
      </c>
      <c r="B116" s="16"/>
      <c r="C116" s="17"/>
      <c r="E116" s="21">
        <f>SUM(E112:I115)</f>
        <v>0</v>
      </c>
      <c r="F116" s="22"/>
      <c r="G116" s="22"/>
      <c r="H116" s="22"/>
      <c r="I116" s="23"/>
      <c r="J116" s="12">
        <f>SUM(J112:J115)</f>
        <v>0</v>
      </c>
      <c r="K116" s="21">
        <f>SUM(K112:N115)</f>
        <v>141047</v>
      </c>
      <c r="L116" s="22"/>
      <c r="M116" s="22"/>
      <c r="N116" s="23"/>
      <c r="O116" s="21">
        <f>SUM(O112:S115)</f>
        <v>1942146</v>
      </c>
      <c r="P116" s="22"/>
      <c r="Q116" s="22"/>
      <c r="R116" s="22"/>
      <c r="S116" s="23"/>
      <c r="T116" s="21">
        <f>SUM(T112:X115)</f>
        <v>2083193</v>
      </c>
      <c r="U116" s="22"/>
      <c r="V116" s="22"/>
      <c r="W116" s="22"/>
      <c r="X116" s="23"/>
      <c r="Y116" s="12">
        <f>SUM(Y112:Y115)</f>
        <v>0</v>
      </c>
      <c r="Z116" s="12">
        <f>SUM(Z112:Z115)</f>
        <v>2083193</v>
      </c>
      <c r="AA116" s="12">
        <f>SUM(AA112:AA115)</f>
        <v>0</v>
      </c>
      <c r="AB116" s="12">
        <f>SUM(AB112:AB115)</f>
        <v>0</v>
      </c>
      <c r="AC116" s="12">
        <f>SUM(AC112:AC115)</f>
        <v>0</v>
      </c>
      <c r="AD116" s="12">
        <f>SUM(AD112:AD115)</f>
        <v>2083193</v>
      </c>
      <c r="AE116" s="7"/>
      <c r="AF116" s="8"/>
      <c r="AG116" s="6"/>
    </row>
    <row r="117" spans="1:33" x14ac:dyDescent="0.2">
      <c r="A117" s="25" t="s">
        <v>147</v>
      </c>
      <c r="B117" s="16"/>
      <c r="C117" s="17"/>
      <c r="E117" s="24"/>
      <c r="F117" s="19"/>
      <c r="G117" s="19"/>
      <c r="H117" s="19"/>
      <c r="I117" s="20"/>
      <c r="J117" s="4"/>
      <c r="K117" s="26"/>
      <c r="L117" s="19"/>
      <c r="M117" s="19"/>
      <c r="N117" s="20"/>
      <c r="O117" s="26"/>
      <c r="P117" s="19"/>
      <c r="Q117" s="19"/>
      <c r="R117" s="19"/>
      <c r="S117" s="20"/>
      <c r="T117" s="26"/>
      <c r="U117" s="19"/>
      <c r="V117" s="19"/>
      <c r="W117" s="19"/>
      <c r="X117" s="20"/>
      <c r="Y117" s="5"/>
      <c r="Z117" s="5"/>
      <c r="AA117" s="5"/>
      <c r="AB117" s="5"/>
      <c r="AC117" s="5"/>
      <c r="AD117" s="5"/>
      <c r="AE117" s="5"/>
      <c r="AF117" s="5"/>
      <c r="AG117" s="5"/>
    </row>
    <row r="118" spans="1:33" x14ac:dyDescent="0.2">
      <c r="A118" s="15" t="s">
        <v>148</v>
      </c>
      <c r="B118" s="16"/>
      <c r="C118" s="17"/>
      <c r="E118" s="24">
        <v>0</v>
      </c>
      <c r="F118" s="19"/>
      <c r="G118" s="19"/>
      <c r="H118" s="19"/>
      <c r="I118" s="20"/>
      <c r="J118" s="4">
        <v>0</v>
      </c>
      <c r="K118" s="24">
        <v>0</v>
      </c>
      <c r="L118" s="19"/>
      <c r="M118" s="19"/>
      <c r="N118" s="20"/>
      <c r="O118" s="24">
        <v>377970</v>
      </c>
      <c r="P118" s="19"/>
      <c r="Q118" s="19"/>
      <c r="R118" s="19"/>
      <c r="S118" s="20"/>
      <c r="T118" s="24">
        <f>SUM(E118:S118)</f>
        <v>377970</v>
      </c>
      <c r="U118" s="19"/>
      <c r="V118" s="19"/>
      <c r="W118" s="19"/>
      <c r="X118" s="20"/>
      <c r="Y118" s="4">
        <v>3661</v>
      </c>
      <c r="Z118" s="4">
        <f>SUM(T118-Y118)</f>
        <v>374309</v>
      </c>
      <c r="AA118" s="4">
        <v>62344</v>
      </c>
      <c r="AB118" s="4">
        <v>0</v>
      </c>
      <c r="AC118" s="4">
        <v>0</v>
      </c>
      <c r="AD118" s="10">
        <f t="shared" ref="AD118:AD121" si="9">SUM(Z118-AA118-AB118-AC118)</f>
        <v>311965</v>
      </c>
      <c r="AE118" s="4">
        <v>0</v>
      </c>
      <c r="AF118" s="4">
        <v>0</v>
      </c>
      <c r="AG118" s="9"/>
    </row>
    <row r="119" spans="1:33" x14ac:dyDescent="0.2">
      <c r="A119" s="15" t="s">
        <v>149</v>
      </c>
      <c r="B119" s="16"/>
      <c r="C119" s="17"/>
      <c r="E119" s="24">
        <v>97950</v>
      </c>
      <c r="F119" s="19"/>
      <c r="G119" s="19"/>
      <c r="H119" s="19"/>
      <c r="I119" s="20"/>
      <c r="J119" s="4">
        <v>1209481</v>
      </c>
      <c r="K119" s="24">
        <v>1079664</v>
      </c>
      <c r="L119" s="19"/>
      <c r="M119" s="19"/>
      <c r="N119" s="20"/>
      <c r="O119" s="24">
        <v>6293945</v>
      </c>
      <c r="P119" s="19"/>
      <c r="Q119" s="19"/>
      <c r="R119" s="19"/>
      <c r="S119" s="20"/>
      <c r="T119" s="24">
        <f t="shared" ref="T119:T121" si="10">SUM(E119:S119)</f>
        <v>8681040</v>
      </c>
      <c r="U119" s="19"/>
      <c r="V119" s="19"/>
      <c r="W119" s="19"/>
      <c r="X119" s="20"/>
      <c r="Y119" s="4">
        <v>2902179</v>
      </c>
      <c r="Z119" s="10">
        <f t="shared" ref="Z119:Z121" si="11">SUM(T119-Y119)</f>
        <v>5778861</v>
      </c>
      <c r="AA119" s="4">
        <v>10000</v>
      </c>
      <c r="AB119" s="4">
        <v>0</v>
      </c>
      <c r="AC119" s="4">
        <v>0</v>
      </c>
      <c r="AD119" s="10">
        <f t="shared" si="9"/>
        <v>5768861</v>
      </c>
      <c r="AE119" s="4">
        <v>0</v>
      </c>
      <c r="AF119" s="4">
        <v>0</v>
      </c>
      <c r="AG119" s="9"/>
    </row>
    <row r="120" spans="1:33" x14ac:dyDescent="0.2">
      <c r="A120" s="15" t="s">
        <v>150</v>
      </c>
      <c r="B120" s="16"/>
      <c r="C120" s="17"/>
      <c r="E120" s="24">
        <v>0</v>
      </c>
      <c r="F120" s="19"/>
      <c r="G120" s="19"/>
      <c r="H120" s="19"/>
      <c r="I120" s="20"/>
      <c r="J120" s="4">
        <v>0</v>
      </c>
      <c r="K120" s="24">
        <v>220733</v>
      </c>
      <c r="L120" s="19"/>
      <c r="M120" s="19"/>
      <c r="N120" s="20"/>
      <c r="O120" s="24">
        <v>2404422</v>
      </c>
      <c r="P120" s="19"/>
      <c r="Q120" s="19"/>
      <c r="R120" s="19"/>
      <c r="S120" s="20"/>
      <c r="T120" s="24">
        <f t="shared" si="10"/>
        <v>2625155</v>
      </c>
      <c r="U120" s="19"/>
      <c r="V120" s="19"/>
      <c r="W120" s="19"/>
      <c r="X120" s="20"/>
      <c r="Y120" s="4">
        <v>358</v>
      </c>
      <c r="Z120" s="10">
        <f t="shared" si="11"/>
        <v>2624797</v>
      </c>
      <c r="AA120" s="4">
        <v>0</v>
      </c>
      <c r="AB120" s="4">
        <v>0</v>
      </c>
      <c r="AC120" s="4">
        <v>0</v>
      </c>
      <c r="AD120" s="10">
        <f t="shared" si="9"/>
        <v>2624797</v>
      </c>
      <c r="AE120" s="4">
        <v>0</v>
      </c>
      <c r="AF120" s="4">
        <v>0</v>
      </c>
      <c r="AG120" s="9"/>
    </row>
    <row r="121" spans="1:33" x14ac:dyDescent="0.2">
      <c r="A121" s="15" t="s">
        <v>151</v>
      </c>
      <c r="B121" s="16"/>
      <c r="C121" s="17"/>
      <c r="E121" s="24">
        <v>0</v>
      </c>
      <c r="F121" s="19"/>
      <c r="G121" s="19"/>
      <c r="H121" s="19"/>
      <c r="I121" s="20"/>
      <c r="J121" s="4">
        <v>0</v>
      </c>
      <c r="K121" s="24">
        <v>0</v>
      </c>
      <c r="L121" s="19"/>
      <c r="M121" s="19"/>
      <c r="N121" s="20"/>
      <c r="O121" s="24">
        <v>122701</v>
      </c>
      <c r="P121" s="19"/>
      <c r="Q121" s="19"/>
      <c r="R121" s="19"/>
      <c r="S121" s="20"/>
      <c r="T121" s="24">
        <f t="shared" si="10"/>
        <v>122701</v>
      </c>
      <c r="U121" s="19"/>
      <c r="V121" s="19"/>
      <c r="W121" s="19"/>
      <c r="X121" s="20"/>
      <c r="Y121" s="4">
        <v>0</v>
      </c>
      <c r="Z121" s="10">
        <f t="shared" si="11"/>
        <v>122701</v>
      </c>
      <c r="AA121" s="4">
        <v>0</v>
      </c>
      <c r="AB121" s="4">
        <v>0</v>
      </c>
      <c r="AC121" s="4">
        <v>0</v>
      </c>
      <c r="AD121" s="10">
        <f t="shared" si="9"/>
        <v>122701</v>
      </c>
      <c r="AE121" s="4">
        <v>0</v>
      </c>
      <c r="AF121" s="4">
        <v>0</v>
      </c>
      <c r="AG121" s="9"/>
    </row>
    <row r="122" spans="1:33" x14ac:dyDescent="0.2">
      <c r="A122" s="25" t="s">
        <v>152</v>
      </c>
      <c r="B122" s="27"/>
      <c r="C122" s="28"/>
      <c r="D122" s="14"/>
      <c r="E122" s="21">
        <f>SUM(E118:I121)</f>
        <v>97950</v>
      </c>
      <c r="F122" s="22"/>
      <c r="G122" s="22"/>
      <c r="H122" s="22"/>
      <c r="I122" s="23"/>
      <c r="J122" s="12">
        <f>SUM(J118:J121)</f>
        <v>1209481</v>
      </c>
      <c r="K122" s="21">
        <f>SUM(K118:N121)</f>
        <v>1300397</v>
      </c>
      <c r="L122" s="22"/>
      <c r="M122" s="22"/>
      <c r="N122" s="23"/>
      <c r="O122" s="21">
        <f>SUM(O118:S121)</f>
        <v>9199038</v>
      </c>
      <c r="P122" s="22"/>
      <c r="Q122" s="22"/>
      <c r="R122" s="22"/>
      <c r="S122" s="23"/>
      <c r="T122" s="21">
        <f>SUM(T118:X121)</f>
        <v>11806866</v>
      </c>
      <c r="U122" s="22"/>
      <c r="V122" s="22"/>
      <c r="W122" s="22"/>
      <c r="X122" s="23"/>
      <c r="Y122" s="12">
        <f>SUM(Y118:Y121)</f>
        <v>2906198</v>
      </c>
      <c r="Z122" s="12">
        <f>SUM(Z118:Z121)</f>
        <v>8900668</v>
      </c>
      <c r="AA122" s="12">
        <f>SUM(AA118:AA121)</f>
        <v>72344</v>
      </c>
      <c r="AB122" s="12">
        <f>SUM(AB118:AB121)</f>
        <v>0</v>
      </c>
      <c r="AC122" s="12">
        <f>SUM(AC118:AC121)</f>
        <v>0</v>
      </c>
      <c r="AD122" s="12">
        <f>SUM(AD118:AD121)</f>
        <v>8828324</v>
      </c>
      <c r="AE122" s="7"/>
      <c r="AF122" s="8"/>
      <c r="AG122" s="6"/>
    </row>
    <row r="123" spans="1:33" x14ac:dyDescent="0.2">
      <c r="A123" s="25" t="s">
        <v>153</v>
      </c>
      <c r="B123" s="27"/>
      <c r="C123" s="28"/>
      <c r="D123" s="14"/>
      <c r="E123" s="21">
        <f>SUM(E116+E122)</f>
        <v>97950</v>
      </c>
      <c r="F123" s="22"/>
      <c r="G123" s="22"/>
      <c r="H123" s="22"/>
      <c r="I123" s="23"/>
      <c r="J123" s="12">
        <f>SUM(J116+J122)</f>
        <v>1209481</v>
      </c>
      <c r="K123" s="21">
        <f>SUM(K116+K122)</f>
        <v>1441444</v>
      </c>
      <c r="L123" s="22"/>
      <c r="M123" s="22"/>
      <c r="N123" s="23"/>
      <c r="O123" s="21">
        <f>SUM(O116+O122)</f>
        <v>11141184</v>
      </c>
      <c r="P123" s="22"/>
      <c r="Q123" s="22"/>
      <c r="R123" s="22"/>
      <c r="S123" s="23"/>
      <c r="T123" s="21">
        <f>SUM(T116+T122)</f>
        <v>13890059</v>
      </c>
      <c r="U123" s="22"/>
      <c r="V123" s="22"/>
      <c r="W123" s="22"/>
      <c r="X123" s="23"/>
      <c r="Y123" s="12">
        <f>SUM(Y116+Y122)</f>
        <v>2906198</v>
      </c>
      <c r="Z123" s="12">
        <f>SUM(Z116+Z122)</f>
        <v>10983861</v>
      </c>
      <c r="AA123" s="12">
        <f>SUM(AA116+AA122)</f>
        <v>72344</v>
      </c>
      <c r="AB123" s="12">
        <f>SUM(AB116+AB122)</f>
        <v>0</v>
      </c>
      <c r="AC123" s="12">
        <f>SUM(AC116+AC122)</f>
        <v>0</v>
      </c>
      <c r="AD123" s="12">
        <f>SUM(AD116+AD122)</f>
        <v>10911517</v>
      </c>
      <c r="AE123" s="7"/>
      <c r="AF123" s="8"/>
      <c r="AG123" s="6"/>
    </row>
    <row r="124" spans="1:33" x14ac:dyDescent="0.2">
      <c r="A124" s="25" t="s">
        <v>154</v>
      </c>
      <c r="B124" s="16"/>
      <c r="C124" s="17"/>
      <c r="E124" s="24"/>
      <c r="F124" s="19"/>
      <c r="G124" s="19"/>
      <c r="H124" s="19"/>
      <c r="I124" s="20"/>
      <c r="J124" s="4"/>
      <c r="K124" s="26"/>
      <c r="L124" s="19"/>
      <c r="M124" s="19"/>
      <c r="N124" s="20"/>
      <c r="O124" s="26"/>
      <c r="P124" s="19"/>
      <c r="Q124" s="19"/>
      <c r="R124" s="19"/>
      <c r="S124" s="20"/>
      <c r="T124" s="26"/>
      <c r="U124" s="19"/>
      <c r="V124" s="19"/>
      <c r="W124" s="19"/>
      <c r="X124" s="20"/>
      <c r="Y124" s="5"/>
      <c r="Z124" s="5"/>
      <c r="AA124" s="5"/>
      <c r="AB124" s="5"/>
      <c r="AC124" s="5"/>
      <c r="AD124" s="5"/>
      <c r="AE124" s="5"/>
      <c r="AF124" s="5"/>
      <c r="AG124" s="5"/>
    </row>
    <row r="125" spans="1:33" x14ac:dyDescent="0.2">
      <c r="A125" s="15" t="s">
        <v>155</v>
      </c>
      <c r="B125" s="16"/>
      <c r="C125" s="17"/>
      <c r="E125" s="24">
        <v>0</v>
      </c>
      <c r="F125" s="19"/>
      <c r="G125" s="19"/>
      <c r="H125" s="19"/>
      <c r="I125" s="20"/>
      <c r="J125" s="4">
        <v>0</v>
      </c>
      <c r="K125" s="24">
        <v>0</v>
      </c>
      <c r="L125" s="19"/>
      <c r="M125" s="19"/>
      <c r="N125" s="20"/>
      <c r="O125" s="24">
        <v>0</v>
      </c>
      <c r="P125" s="19"/>
      <c r="Q125" s="19"/>
      <c r="R125" s="19"/>
      <c r="S125" s="20"/>
      <c r="T125" s="24">
        <v>0</v>
      </c>
      <c r="U125" s="19"/>
      <c r="V125" s="19"/>
      <c r="W125" s="19"/>
      <c r="X125" s="20"/>
      <c r="Y125" s="4">
        <v>0</v>
      </c>
      <c r="Z125" s="4">
        <v>0</v>
      </c>
      <c r="AA125" s="4">
        <v>0</v>
      </c>
      <c r="AB125" s="4">
        <v>0</v>
      </c>
      <c r="AC125" s="4">
        <v>0</v>
      </c>
      <c r="AD125" s="4">
        <v>0</v>
      </c>
      <c r="AE125" s="7"/>
      <c r="AF125" s="8"/>
      <c r="AG125" s="6"/>
    </row>
    <row r="126" spans="1:33" x14ac:dyDescent="0.2">
      <c r="A126" s="15" t="s">
        <v>156</v>
      </c>
      <c r="B126" s="16"/>
      <c r="C126" s="17"/>
      <c r="E126" s="24">
        <v>1698264</v>
      </c>
      <c r="F126" s="19"/>
      <c r="G126" s="19"/>
      <c r="H126" s="19"/>
      <c r="I126" s="20"/>
      <c r="J126" s="4">
        <v>165007</v>
      </c>
      <c r="K126" s="24">
        <v>818059</v>
      </c>
      <c r="L126" s="19"/>
      <c r="M126" s="19"/>
      <c r="N126" s="20"/>
      <c r="O126" s="24">
        <v>727473</v>
      </c>
      <c r="P126" s="19"/>
      <c r="Q126" s="19"/>
      <c r="R126" s="19"/>
      <c r="S126" s="20"/>
      <c r="T126" s="24">
        <v>3408803</v>
      </c>
      <c r="U126" s="19"/>
      <c r="V126" s="19"/>
      <c r="W126" s="19"/>
      <c r="X126" s="20"/>
      <c r="Y126" s="4">
        <v>363895</v>
      </c>
      <c r="Z126" s="4">
        <v>3044908</v>
      </c>
      <c r="AA126" s="4">
        <v>0</v>
      </c>
      <c r="AB126" s="4">
        <v>3043052</v>
      </c>
      <c r="AC126" s="4">
        <v>0</v>
      </c>
      <c r="AD126" s="4">
        <v>1856</v>
      </c>
      <c r="AE126" s="7"/>
      <c r="AF126" s="8"/>
      <c r="AG126" s="6"/>
    </row>
    <row r="127" spans="1:33" x14ac:dyDescent="0.2">
      <c r="A127" s="15" t="s">
        <v>157</v>
      </c>
      <c r="B127" s="16"/>
      <c r="C127" s="17"/>
      <c r="E127" s="21">
        <f>SUM(E125:I126)</f>
        <v>1698264</v>
      </c>
      <c r="F127" s="22"/>
      <c r="G127" s="22"/>
      <c r="H127" s="22"/>
      <c r="I127" s="23"/>
      <c r="J127" s="12">
        <f>SUM(J125:J126)</f>
        <v>165007</v>
      </c>
      <c r="K127" s="21">
        <f>SUM(K125:N126)</f>
        <v>818059</v>
      </c>
      <c r="L127" s="22"/>
      <c r="M127" s="22"/>
      <c r="N127" s="23"/>
      <c r="O127" s="21">
        <f>SUM(O125:S126)</f>
        <v>727473</v>
      </c>
      <c r="P127" s="22"/>
      <c r="Q127" s="22"/>
      <c r="R127" s="22"/>
      <c r="S127" s="23"/>
      <c r="T127" s="21">
        <f>SUM(T125:X126)</f>
        <v>3408803</v>
      </c>
      <c r="U127" s="22"/>
      <c r="V127" s="22"/>
      <c r="W127" s="22"/>
      <c r="X127" s="23"/>
      <c r="Y127" s="12">
        <f>SUM(Y125:Y126)</f>
        <v>363895</v>
      </c>
      <c r="Z127" s="12">
        <f>SUM(Z125:Z126)</f>
        <v>3044908</v>
      </c>
      <c r="AA127" s="12">
        <f>SUM(AA125:AA126)</f>
        <v>0</v>
      </c>
      <c r="AB127" s="12">
        <f>SUM(AB125:AB126)</f>
        <v>3043052</v>
      </c>
      <c r="AC127" s="12">
        <f>SUM(AC125:AC126)</f>
        <v>0</v>
      </c>
      <c r="AD127" s="12">
        <f>SUM(AD125:AD126)</f>
        <v>1856</v>
      </c>
      <c r="AE127" s="7"/>
      <c r="AF127" s="8"/>
      <c r="AG127" s="6"/>
    </row>
    <row r="128" spans="1:33" x14ac:dyDescent="0.2">
      <c r="A128" s="15" t="s">
        <v>158</v>
      </c>
      <c r="B128" s="16"/>
      <c r="C128" s="17"/>
      <c r="E128" s="46">
        <f>SUM(E123+E127)</f>
        <v>1796214</v>
      </c>
      <c r="F128" s="47"/>
      <c r="G128" s="47"/>
      <c r="H128" s="47"/>
      <c r="I128" s="48"/>
      <c r="J128" s="12">
        <f>SUM(J123+J127)</f>
        <v>1374488</v>
      </c>
      <c r="K128" s="21">
        <f>SUM(K123+K127)</f>
        <v>2259503</v>
      </c>
      <c r="L128" s="22"/>
      <c r="M128" s="22"/>
      <c r="N128" s="23"/>
      <c r="O128" s="21">
        <f>SUM(O123+O127)</f>
        <v>11868657</v>
      </c>
      <c r="P128" s="22"/>
      <c r="Q128" s="22"/>
      <c r="R128" s="22"/>
      <c r="S128" s="23"/>
      <c r="T128" s="21">
        <f>SUM(T123+T127)</f>
        <v>17298862</v>
      </c>
      <c r="U128" s="22"/>
      <c r="V128" s="22"/>
      <c r="W128" s="22"/>
      <c r="X128" s="23"/>
      <c r="Y128" s="12">
        <f>SUM(Y123+Y127)</f>
        <v>3270093</v>
      </c>
      <c r="Z128" s="12">
        <f>SUM(Z123+Z127)</f>
        <v>14028769</v>
      </c>
      <c r="AA128" s="12">
        <f>SUM(AA123+AA127)</f>
        <v>72344</v>
      </c>
      <c r="AB128" s="12">
        <f>SUM(AB123+AB127)</f>
        <v>3043052</v>
      </c>
      <c r="AC128" s="12">
        <f>SUM(AC123+AC127)</f>
        <v>0</v>
      </c>
      <c r="AD128" s="12">
        <f>SUM(AD123+AD127)</f>
        <v>10913373</v>
      </c>
      <c r="AE128" s="7"/>
      <c r="AF128" s="8"/>
      <c r="AG128" s="6"/>
    </row>
    <row r="129" spans="1:33" s="52" customFormat="1" x14ac:dyDescent="0.2">
      <c r="A129" s="49" t="s">
        <v>159</v>
      </c>
      <c r="B129" s="50"/>
      <c r="C129" s="51"/>
      <c r="E129" s="46">
        <f>SUM(E96:I104)+E128</f>
        <v>4300684</v>
      </c>
      <c r="F129" s="47"/>
      <c r="G129" s="47"/>
      <c r="H129" s="47"/>
      <c r="I129" s="48"/>
      <c r="J129" s="53">
        <f>SUM(J96:J104)+J128</f>
        <v>2577096</v>
      </c>
      <c r="K129" s="46">
        <f>SUM(K96:N104)+K128</f>
        <v>3376542</v>
      </c>
      <c r="L129" s="47"/>
      <c r="M129" s="47"/>
      <c r="N129" s="48"/>
      <c r="O129" s="46">
        <f>SUM(O96:S104)+O128</f>
        <v>27081620</v>
      </c>
      <c r="P129" s="47"/>
      <c r="Q129" s="47"/>
      <c r="R129" s="47"/>
      <c r="S129" s="48"/>
      <c r="T129" s="46">
        <f>SUM(T96:X104)+T128</f>
        <v>37335942</v>
      </c>
      <c r="U129" s="47"/>
      <c r="V129" s="47"/>
      <c r="W129" s="47"/>
      <c r="X129" s="48"/>
      <c r="Y129" s="53">
        <f>SUM(Y96:Y104)+Y128</f>
        <v>5927375</v>
      </c>
      <c r="Z129" s="53">
        <f>SUM(Z96:Z104)+Z128</f>
        <v>31408567</v>
      </c>
      <c r="AA129" s="53">
        <f>SUM(AA96:AA104)+AA128</f>
        <v>294637</v>
      </c>
      <c r="AB129" s="53">
        <f>SUM(AB96:AB104)+AB128</f>
        <v>3043052</v>
      </c>
      <c r="AC129" s="53">
        <f>SUM(AC96:AC104)+AC128</f>
        <v>216513</v>
      </c>
      <c r="AD129" s="53">
        <f>SUM(AD96:AD104)+AD128</f>
        <v>27854365</v>
      </c>
      <c r="AE129" s="53">
        <v>1334757</v>
      </c>
      <c r="AF129" s="53">
        <v>1045389</v>
      </c>
      <c r="AG129" s="54"/>
    </row>
    <row r="130" spans="1:33" x14ac:dyDescent="0.2">
      <c r="A130" s="15" t="s">
        <v>160</v>
      </c>
      <c r="B130" s="16"/>
      <c r="C130" s="17"/>
      <c r="E130" s="18"/>
      <c r="F130" s="19"/>
      <c r="G130" s="19"/>
      <c r="H130" s="19"/>
      <c r="I130" s="20"/>
      <c r="J130" s="7"/>
      <c r="K130" s="18"/>
      <c r="L130" s="19"/>
      <c r="M130" s="19"/>
      <c r="N130" s="20"/>
      <c r="O130" s="18"/>
      <c r="P130" s="19"/>
      <c r="Q130" s="19"/>
      <c r="R130" s="19"/>
      <c r="S130" s="20"/>
      <c r="T130" s="24">
        <v>0</v>
      </c>
      <c r="U130" s="19"/>
      <c r="V130" s="19"/>
      <c r="W130" s="19"/>
      <c r="X130" s="20"/>
      <c r="Y130" s="4">
        <v>0</v>
      </c>
      <c r="Z130" s="4">
        <v>0</v>
      </c>
      <c r="AA130" s="7"/>
      <c r="AB130" s="7"/>
      <c r="AC130" s="7"/>
      <c r="AD130" s="7"/>
      <c r="AE130" s="7"/>
      <c r="AF130" s="7"/>
      <c r="AG130" s="9"/>
    </row>
    <row r="131" spans="1:33" x14ac:dyDescent="0.2">
      <c r="A131" s="15" t="s">
        <v>161</v>
      </c>
      <c r="B131" s="16"/>
      <c r="C131" s="17"/>
      <c r="E131" s="18"/>
      <c r="F131" s="19"/>
      <c r="G131" s="19"/>
      <c r="H131" s="19"/>
      <c r="I131" s="20"/>
      <c r="J131" s="7"/>
      <c r="K131" s="18"/>
      <c r="L131" s="19"/>
      <c r="M131" s="19"/>
      <c r="N131" s="20"/>
      <c r="O131" s="18"/>
      <c r="P131" s="19"/>
      <c r="Q131" s="19"/>
      <c r="R131" s="19"/>
      <c r="S131" s="20"/>
      <c r="T131" s="24">
        <v>0</v>
      </c>
      <c r="U131" s="19"/>
      <c r="V131" s="19"/>
      <c r="W131" s="19"/>
      <c r="X131" s="20"/>
      <c r="Y131" s="4">
        <v>0</v>
      </c>
      <c r="Z131" s="4">
        <v>0</v>
      </c>
      <c r="AA131" s="7"/>
      <c r="AB131" s="7"/>
      <c r="AC131" s="7"/>
      <c r="AD131" s="7"/>
      <c r="AE131" s="7"/>
      <c r="AF131" s="7"/>
      <c r="AG131" s="9"/>
    </row>
    <row r="132" spans="1:33" x14ac:dyDescent="0.2">
      <c r="A132" s="15" t="s">
        <v>162</v>
      </c>
      <c r="B132" s="16"/>
      <c r="C132" s="17"/>
      <c r="E132" s="18"/>
      <c r="F132" s="19"/>
      <c r="G132" s="19"/>
      <c r="H132" s="19"/>
      <c r="I132" s="20"/>
      <c r="J132" s="7"/>
      <c r="K132" s="18"/>
      <c r="L132" s="19"/>
      <c r="M132" s="19"/>
      <c r="N132" s="20"/>
      <c r="O132" s="18"/>
      <c r="P132" s="19"/>
      <c r="Q132" s="19"/>
      <c r="R132" s="19"/>
      <c r="S132" s="20"/>
      <c r="T132" s="55">
        <v>17298862</v>
      </c>
      <c r="U132" s="56"/>
      <c r="V132" s="56"/>
      <c r="W132" s="56"/>
      <c r="X132" s="57"/>
      <c r="Y132" s="12">
        <v>3270093</v>
      </c>
      <c r="Z132" s="12">
        <v>14028769</v>
      </c>
      <c r="AA132" s="7"/>
      <c r="AB132" s="7"/>
      <c r="AC132" s="7"/>
      <c r="AD132" s="7"/>
      <c r="AE132" s="7"/>
      <c r="AF132" s="7"/>
      <c r="AG132" s="9"/>
    </row>
    <row r="133" spans="1:33" x14ac:dyDescent="0.2">
      <c r="A133" s="15" t="s">
        <v>163</v>
      </c>
      <c r="B133" s="16"/>
      <c r="C133" s="17"/>
      <c r="E133" s="21">
        <f>SUM(E105+E129)</f>
        <v>83741227</v>
      </c>
      <c r="F133" s="22"/>
      <c r="G133" s="22"/>
      <c r="H133" s="22"/>
      <c r="I133" s="23"/>
      <c r="J133" s="12">
        <f>SUM(J105+J129)</f>
        <v>34560852</v>
      </c>
      <c r="K133" s="21">
        <f>SUM(K105+K129)</f>
        <v>22323911</v>
      </c>
      <c r="L133" s="22"/>
      <c r="M133" s="22"/>
      <c r="N133" s="23"/>
      <c r="O133" s="21">
        <f>SUM(O105+O129)</f>
        <v>75471235</v>
      </c>
      <c r="P133" s="22"/>
      <c r="Q133" s="22"/>
      <c r="R133" s="22"/>
      <c r="S133" s="23"/>
      <c r="T133" s="21">
        <f>SUM(T105+T129)</f>
        <v>216097225</v>
      </c>
      <c r="U133" s="22"/>
      <c r="V133" s="22"/>
      <c r="W133" s="22"/>
      <c r="X133" s="23"/>
      <c r="Y133" s="13">
        <f>SUM(Y105+Y129)</f>
        <v>17066428</v>
      </c>
      <c r="Z133" s="13">
        <f>SUM(Z105+Z129)</f>
        <v>199030797</v>
      </c>
      <c r="AA133" s="13">
        <f>SUM(AA105+AA129)</f>
        <v>667347</v>
      </c>
      <c r="AB133" s="13">
        <f>SUM(AB105+AB129)</f>
        <v>3053013</v>
      </c>
      <c r="AC133" s="13">
        <f>SUM(AC105+AC129)</f>
        <v>4617532</v>
      </c>
      <c r="AD133" s="13">
        <f>SUM(AD105+AD129)</f>
        <v>190692905</v>
      </c>
      <c r="AE133" s="6"/>
      <c r="AF133" s="7"/>
      <c r="AG133" s="13">
        <v>30528220</v>
      </c>
    </row>
    <row r="134" spans="1:33" x14ac:dyDescent="0.2">
      <c r="A134" s="15" t="s">
        <v>164</v>
      </c>
      <c r="B134" s="16"/>
      <c r="C134" s="17"/>
      <c r="E134" s="18"/>
      <c r="F134" s="19"/>
      <c r="G134" s="19"/>
      <c r="H134" s="19"/>
      <c r="I134" s="20"/>
      <c r="J134" s="7"/>
      <c r="K134" s="18"/>
      <c r="L134" s="19"/>
      <c r="M134" s="19"/>
      <c r="N134" s="20"/>
      <c r="O134" s="18"/>
      <c r="P134" s="19"/>
      <c r="Q134" s="19"/>
      <c r="R134" s="19"/>
      <c r="S134" s="20"/>
      <c r="T134" s="21">
        <f>SUM(T108+T132)</f>
        <v>199074756</v>
      </c>
      <c r="U134" s="22"/>
      <c r="V134" s="22"/>
      <c r="W134" s="22"/>
      <c r="X134" s="23"/>
      <c r="Y134" s="12">
        <f>SUM(Y108+Y132)</f>
        <v>14409146</v>
      </c>
      <c r="Z134" s="12">
        <f>SUM(Z108+Z132)</f>
        <v>184665610</v>
      </c>
      <c r="AA134" s="12">
        <f>SUM(AA108+AA132)</f>
        <v>372710</v>
      </c>
      <c r="AB134" s="12">
        <f>SUM(AB108+AB132)</f>
        <v>9961</v>
      </c>
      <c r="AC134" s="12">
        <f>SUM(AC108)</f>
        <v>4401019</v>
      </c>
      <c r="AD134" s="12">
        <f>SUM(AD108)</f>
        <v>165853151</v>
      </c>
      <c r="AE134" s="9"/>
      <c r="AF134" s="7"/>
      <c r="AG134" s="9"/>
    </row>
    <row r="135" spans="1:33" ht="409.6" hidden="1" customHeight="1" x14ac:dyDescent="0.2"/>
  </sheetData>
  <mergeCells count="621">
    <mergeCell ref="H10:K11"/>
    <mergeCell ref="A13:C13"/>
    <mergeCell ref="E13:I13"/>
    <mergeCell ref="K13:N13"/>
    <mergeCell ref="O13:S13"/>
    <mergeCell ref="T13:X13"/>
    <mergeCell ref="A3:A10"/>
    <mergeCell ref="D4:F4"/>
    <mergeCell ref="I4:Q4"/>
    <mergeCell ref="S4:T4"/>
    <mergeCell ref="V4:W4"/>
    <mergeCell ref="Q6:V7"/>
    <mergeCell ref="C7:E8"/>
    <mergeCell ref="I7:L8"/>
    <mergeCell ref="N7:O8"/>
    <mergeCell ref="C10:E11"/>
    <mergeCell ref="A14:C14"/>
    <mergeCell ref="E14:I14"/>
    <mergeCell ref="K14:N14"/>
    <mergeCell ref="O14:S14"/>
    <mergeCell ref="T14:X14"/>
    <mergeCell ref="A15:C15"/>
    <mergeCell ref="E15:I15"/>
    <mergeCell ref="K15:N15"/>
    <mergeCell ref="O15:S15"/>
    <mergeCell ref="T15:X15"/>
    <mergeCell ref="A16:C16"/>
    <mergeCell ref="E16:I16"/>
    <mergeCell ref="K16:N16"/>
    <mergeCell ref="O16:S16"/>
    <mergeCell ref="T16:X16"/>
    <mergeCell ref="A17:C17"/>
    <mergeCell ref="E17:I17"/>
    <mergeCell ref="K17:N17"/>
    <mergeCell ref="O17:S17"/>
    <mergeCell ref="T17:X17"/>
    <mergeCell ref="A18:C18"/>
    <mergeCell ref="E18:I18"/>
    <mergeCell ref="K18:N18"/>
    <mergeCell ref="O18:S18"/>
    <mergeCell ref="T18:X18"/>
    <mergeCell ref="A19:C19"/>
    <mergeCell ref="E19:I19"/>
    <mergeCell ref="K19:N19"/>
    <mergeCell ref="O19:S19"/>
    <mergeCell ref="T19:X19"/>
    <mergeCell ref="A20:C20"/>
    <mergeCell ref="E20:I20"/>
    <mergeCell ref="K20:N20"/>
    <mergeCell ref="O20:S20"/>
    <mergeCell ref="T20:X20"/>
    <mergeCell ref="A21:C21"/>
    <mergeCell ref="E21:I21"/>
    <mergeCell ref="K21:N21"/>
    <mergeCell ref="O21:S21"/>
    <mergeCell ref="T21:X21"/>
    <mergeCell ref="A22:C22"/>
    <mergeCell ref="E22:I22"/>
    <mergeCell ref="K22:N22"/>
    <mergeCell ref="O22:S22"/>
    <mergeCell ref="T22:X22"/>
    <mergeCell ref="A23:C23"/>
    <mergeCell ref="E23:I23"/>
    <mergeCell ref="K23:N23"/>
    <mergeCell ref="O23:S23"/>
    <mergeCell ref="T23:X23"/>
    <mergeCell ref="A24:C24"/>
    <mergeCell ref="E24:I24"/>
    <mergeCell ref="K24:N24"/>
    <mergeCell ref="O24:S24"/>
    <mergeCell ref="T24:X24"/>
    <mergeCell ref="A25:C25"/>
    <mergeCell ref="E25:I25"/>
    <mergeCell ref="K25:N25"/>
    <mergeCell ref="O25:S25"/>
    <mergeCell ref="T25:X25"/>
    <mergeCell ref="A26:C26"/>
    <mergeCell ref="E26:I26"/>
    <mergeCell ref="K26:N26"/>
    <mergeCell ref="O26:S26"/>
    <mergeCell ref="T26:X26"/>
    <mergeCell ref="A27:C27"/>
    <mergeCell ref="E27:I27"/>
    <mergeCell ref="K27:N27"/>
    <mergeCell ref="O27:S27"/>
    <mergeCell ref="T27:X27"/>
    <mergeCell ref="A28:C28"/>
    <mergeCell ref="E28:I28"/>
    <mergeCell ref="K28:N28"/>
    <mergeCell ref="O28:S28"/>
    <mergeCell ref="T28:X28"/>
    <mergeCell ref="A29:C29"/>
    <mergeCell ref="E29:I29"/>
    <mergeCell ref="K29:N29"/>
    <mergeCell ref="O29:S29"/>
    <mergeCell ref="T29:X29"/>
    <mergeCell ref="A30:C30"/>
    <mergeCell ref="E30:I30"/>
    <mergeCell ref="K30:N30"/>
    <mergeCell ref="O30:S30"/>
    <mergeCell ref="T30:X30"/>
    <mergeCell ref="A31:C31"/>
    <mergeCell ref="E31:I31"/>
    <mergeCell ref="K31:N31"/>
    <mergeCell ref="O31:S31"/>
    <mergeCell ref="T31:X31"/>
    <mergeCell ref="A32:C32"/>
    <mergeCell ref="E32:I32"/>
    <mergeCell ref="K32:N32"/>
    <mergeCell ref="O32:S32"/>
    <mergeCell ref="T32:X32"/>
    <mergeCell ref="A33:C33"/>
    <mergeCell ref="E33:I33"/>
    <mergeCell ref="K33:N33"/>
    <mergeCell ref="O33:S33"/>
    <mergeCell ref="T33:X33"/>
    <mergeCell ref="A34:C34"/>
    <mergeCell ref="E34:I34"/>
    <mergeCell ref="K34:N34"/>
    <mergeCell ref="O34:S34"/>
    <mergeCell ref="T34:X34"/>
    <mergeCell ref="A35:C35"/>
    <mergeCell ref="E35:I35"/>
    <mergeCell ref="K35:N35"/>
    <mergeCell ref="O35:S35"/>
    <mergeCell ref="T35:X35"/>
    <mergeCell ref="A36:C36"/>
    <mergeCell ref="E36:I36"/>
    <mergeCell ref="K36:N36"/>
    <mergeCell ref="O36:S36"/>
    <mergeCell ref="T36:X36"/>
    <mergeCell ref="A37:C37"/>
    <mergeCell ref="E37:I37"/>
    <mergeCell ref="K37:N37"/>
    <mergeCell ref="O37:S37"/>
    <mergeCell ref="T37:X37"/>
    <mergeCell ref="A38:C38"/>
    <mergeCell ref="E38:I38"/>
    <mergeCell ref="K38:N38"/>
    <mergeCell ref="O38:S38"/>
    <mergeCell ref="T38:X38"/>
    <mergeCell ref="A39:C39"/>
    <mergeCell ref="E39:I39"/>
    <mergeCell ref="K39:N39"/>
    <mergeCell ref="O39:S39"/>
    <mergeCell ref="T39:X39"/>
    <mergeCell ref="A40:C40"/>
    <mergeCell ref="E40:I40"/>
    <mergeCell ref="K40:N40"/>
    <mergeCell ref="O40:S40"/>
    <mergeCell ref="T40:X40"/>
    <mergeCell ref="A41:C41"/>
    <mergeCell ref="E41:I41"/>
    <mergeCell ref="K41:N41"/>
    <mergeCell ref="O41:S41"/>
    <mergeCell ref="T41:X41"/>
    <mergeCell ref="A42:C42"/>
    <mergeCell ref="E42:I42"/>
    <mergeCell ref="K42:N42"/>
    <mergeCell ref="O42:S42"/>
    <mergeCell ref="T42:X42"/>
    <mergeCell ref="A43:C43"/>
    <mergeCell ref="E43:I43"/>
    <mergeCell ref="K43:N43"/>
    <mergeCell ref="O43:S43"/>
    <mergeCell ref="T43:X43"/>
    <mergeCell ref="A44:C44"/>
    <mergeCell ref="E44:I44"/>
    <mergeCell ref="K44:N44"/>
    <mergeCell ref="O44:S44"/>
    <mergeCell ref="T44:X44"/>
    <mergeCell ref="A45:C45"/>
    <mergeCell ref="E45:I45"/>
    <mergeCell ref="K45:N45"/>
    <mergeCell ref="O45:S45"/>
    <mergeCell ref="T45:X45"/>
    <mergeCell ref="A46:C46"/>
    <mergeCell ref="E46:I46"/>
    <mergeCell ref="K46:N46"/>
    <mergeCell ref="O46:S46"/>
    <mergeCell ref="T46:X46"/>
    <mergeCell ref="A47:C47"/>
    <mergeCell ref="E47:I47"/>
    <mergeCell ref="K47:N47"/>
    <mergeCell ref="O47:S47"/>
    <mergeCell ref="T47:X47"/>
    <mergeCell ref="A48:C48"/>
    <mergeCell ref="E48:I48"/>
    <mergeCell ref="K48:N48"/>
    <mergeCell ref="O48:S48"/>
    <mergeCell ref="T48:X48"/>
    <mergeCell ref="A49:C49"/>
    <mergeCell ref="E49:I49"/>
    <mergeCell ref="K49:N49"/>
    <mergeCell ref="O49:S49"/>
    <mergeCell ref="T49:X49"/>
    <mergeCell ref="A50:C50"/>
    <mergeCell ref="E50:I50"/>
    <mergeCell ref="K50:N50"/>
    <mergeCell ref="O50:S50"/>
    <mergeCell ref="T50:X50"/>
    <mergeCell ref="A51:C51"/>
    <mergeCell ref="E51:I51"/>
    <mergeCell ref="K51:N51"/>
    <mergeCell ref="O51:S51"/>
    <mergeCell ref="T51:X51"/>
    <mergeCell ref="A52:C52"/>
    <mergeCell ref="E52:I52"/>
    <mergeCell ref="K52:N52"/>
    <mergeCell ref="O52:S52"/>
    <mergeCell ref="T52:X52"/>
    <mergeCell ref="A53:C53"/>
    <mergeCell ref="E53:I53"/>
    <mergeCell ref="K53:N53"/>
    <mergeCell ref="O53:S53"/>
    <mergeCell ref="T53:X53"/>
    <mergeCell ref="A54:C54"/>
    <mergeCell ref="E54:I54"/>
    <mergeCell ref="K54:N54"/>
    <mergeCell ref="O54:S54"/>
    <mergeCell ref="T54:X54"/>
    <mergeCell ref="A55:C55"/>
    <mergeCell ref="E55:I55"/>
    <mergeCell ref="K55:N55"/>
    <mergeCell ref="O55:S55"/>
    <mergeCell ref="T55:X55"/>
    <mergeCell ref="A56:C56"/>
    <mergeCell ref="E56:I56"/>
    <mergeCell ref="K56:N56"/>
    <mergeCell ref="O56:S56"/>
    <mergeCell ref="T56:X56"/>
    <mergeCell ref="A57:C57"/>
    <mergeCell ref="E57:I57"/>
    <mergeCell ref="K57:N57"/>
    <mergeCell ref="O57:S57"/>
    <mergeCell ref="T57:X57"/>
    <mergeCell ref="A58:C58"/>
    <mergeCell ref="E58:I58"/>
    <mergeCell ref="K58:N58"/>
    <mergeCell ref="O58:S58"/>
    <mergeCell ref="T58:X58"/>
    <mergeCell ref="A59:C59"/>
    <mergeCell ref="E59:I59"/>
    <mergeCell ref="K59:N59"/>
    <mergeCell ref="O59:S59"/>
    <mergeCell ref="T59:X59"/>
    <mergeCell ref="A60:C60"/>
    <mergeCell ref="E60:I60"/>
    <mergeCell ref="K60:N60"/>
    <mergeCell ref="O60:S60"/>
    <mergeCell ref="T60:X60"/>
    <mergeCell ref="A61:C61"/>
    <mergeCell ref="E61:I61"/>
    <mergeCell ref="K61:N61"/>
    <mergeCell ref="O61:S61"/>
    <mergeCell ref="T61:X61"/>
    <mergeCell ref="A62:C62"/>
    <mergeCell ref="E62:I62"/>
    <mergeCell ref="K62:N62"/>
    <mergeCell ref="O62:S62"/>
    <mergeCell ref="T62:X62"/>
    <mergeCell ref="A63:C63"/>
    <mergeCell ref="E63:I63"/>
    <mergeCell ref="K63:N63"/>
    <mergeCell ref="O63:S63"/>
    <mergeCell ref="T63:X63"/>
    <mergeCell ref="A64:C64"/>
    <mergeCell ref="E64:I64"/>
    <mergeCell ref="K64:N64"/>
    <mergeCell ref="O64:S64"/>
    <mergeCell ref="T64:X64"/>
    <mergeCell ref="A65:C65"/>
    <mergeCell ref="E65:I65"/>
    <mergeCell ref="K65:N65"/>
    <mergeCell ref="O65:S65"/>
    <mergeCell ref="T65:X65"/>
    <mergeCell ref="A66:C66"/>
    <mergeCell ref="E66:I66"/>
    <mergeCell ref="K66:N66"/>
    <mergeCell ref="O66:S66"/>
    <mergeCell ref="T66:X66"/>
    <mergeCell ref="A67:C67"/>
    <mergeCell ref="E67:I67"/>
    <mergeCell ref="K67:N67"/>
    <mergeCell ref="O67:S67"/>
    <mergeCell ref="T67:X67"/>
    <mergeCell ref="A68:C68"/>
    <mergeCell ref="E68:I68"/>
    <mergeCell ref="K68:N68"/>
    <mergeCell ref="O68:S68"/>
    <mergeCell ref="T68:X68"/>
    <mergeCell ref="A69:C69"/>
    <mergeCell ref="E69:I69"/>
    <mergeCell ref="K69:N69"/>
    <mergeCell ref="O69:S69"/>
    <mergeCell ref="T69:X69"/>
    <mergeCell ref="A70:C70"/>
    <mergeCell ref="E70:I70"/>
    <mergeCell ref="K70:N70"/>
    <mergeCell ref="O70:S70"/>
    <mergeCell ref="T70:X70"/>
    <mergeCell ref="A71:C71"/>
    <mergeCell ref="E71:I71"/>
    <mergeCell ref="K71:N71"/>
    <mergeCell ref="O71:S71"/>
    <mergeCell ref="T71:X71"/>
    <mergeCell ref="A72:C72"/>
    <mergeCell ref="E72:I72"/>
    <mergeCell ref="K72:N72"/>
    <mergeCell ref="O72:S72"/>
    <mergeCell ref="T72:X72"/>
    <mergeCell ref="A73:C73"/>
    <mergeCell ref="E73:I73"/>
    <mergeCell ref="K73:N73"/>
    <mergeCell ref="O73:S73"/>
    <mergeCell ref="T73:X73"/>
    <mergeCell ref="A74:C74"/>
    <mergeCell ref="E74:I74"/>
    <mergeCell ref="K74:N74"/>
    <mergeCell ref="O74:S74"/>
    <mergeCell ref="T74:X74"/>
    <mergeCell ref="A75:C75"/>
    <mergeCell ref="E75:I75"/>
    <mergeCell ref="K75:N75"/>
    <mergeCell ref="O75:S75"/>
    <mergeCell ref="T75:X75"/>
    <mergeCell ref="A76:C76"/>
    <mergeCell ref="E76:I76"/>
    <mergeCell ref="K76:N76"/>
    <mergeCell ref="O76:S76"/>
    <mergeCell ref="T76:X76"/>
    <mergeCell ref="A77:C77"/>
    <mergeCell ref="E77:I77"/>
    <mergeCell ref="K77:N77"/>
    <mergeCell ref="O77:S77"/>
    <mergeCell ref="T77:X77"/>
    <mergeCell ref="A78:C78"/>
    <mergeCell ref="E78:I78"/>
    <mergeCell ref="K78:N78"/>
    <mergeCell ref="O78:S78"/>
    <mergeCell ref="T78:X78"/>
    <mergeCell ref="A79:C79"/>
    <mergeCell ref="E79:I79"/>
    <mergeCell ref="K79:N79"/>
    <mergeCell ref="O79:S79"/>
    <mergeCell ref="T79:X79"/>
    <mergeCell ref="A80:C80"/>
    <mergeCell ref="E80:I80"/>
    <mergeCell ref="K80:N80"/>
    <mergeCell ref="O80:S80"/>
    <mergeCell ref="T80:X80"/>
    <mergeCell ref="A81:C81"/>
    <mergeCell ref="E81:I81"/>
    <mergeCell ref="K81:N81"/>
    <mergeCell ref="O81:S81"/>
    <mergeCell ref="T81:X81"/>
    <mergeCell ref="A82:C82"/>
    <mergeCell ref="E82:I82"/>
    <mergeCell ref="K82:N82"/>
    <mergeCell ref="O82:S82"/>
    <mergeCell ref="T82:X82"/>
    <mergeCell ref="A83:C83"/>
    <mergeCell ref="E83:I83"/>
    <mergeCell ref="K83:N83"/>
    <mergeCell ref="O83:S83"/>
    <mergeCell ref="T83:X83"/>
    <mergeCell ref="A84:C84"/>
    <mergeCell ref="E84:I84"/>
    <mergeCell ref="K84:N84"/>
    <mergeCell ref="O84:S84"/>
    <mergeCell ref="T84:X84"/>
    <mergeCell ref="A85:C85"/>
    <mergeCell ref="E85:I85"/>
    <mergeCell ref="K85:N85"/>
    <mergeCell ref="O85:S85"/>
    <mergeCell ref="T85:X85"/>
    <mergeCell ref="A86:C86"/>
    <mergeCell ref="E86:I86"/>
    <mergeCell ref="K86:N86"/>
    <mergeCell ref="O86:S86"/>
    <mergeCell ref="T86:X86"/>
    <mergeCell ref="A87:C87"/>
    <mergeCell ref="E87:I87"/>
    <mergeCell ref="K87:N87"/>
    <mergeCell ref="O87:S87"/>
    <mergeCell ref="T87:X87"/>
    <mergeCell ref="A88:C88"/>
    <mergeCell ref="E88:I88"/>
    <mergeCell ref="K88:N88"/>
    <mergeCell ref="O88:S88"/>
    <mergeCell ref="T88:X88"/>
    <mergeCell ref="A89:C89"/>
    <mergeCell ref="E89:I89"/>
    <mergeCell ref="K89:N89"/>
    <mergeCell ref="O89:S89"/>
    <mergeCell ref="T89:X89"/>
    <mergeCell ref="A90:C90"/>
    <mergeCell ref="E90:I90"/>
    <mergeCell ref="K90:N90"/>
    <mergeCell ref="O90:S90"/>
    <mergeCell ref="T90:X90"/>
    <mergeCell ref="A91:C91"/>
    <mergeCell ref="E91:I91"/>
    <mergeCell ref="K91:N91"/>
    <mergeCell ref="O91:S91"/>
    <mergeCell ref="T91:X91"/>
    <mergeCell ref="A92:C92"/>
    <mergeCell ref="E92:I92"/>
    <mergeCell ref="K92:N92"/>
    <mergeCell ref="O92:S92"/>
    <mergeCell ref="T92:X92"/>
    <mergeCell ref="A93:C93"/>
    <mergeCell ref="E93:I93"/>
    <mergeCell ref="K93:N93"/>
    <mergeCell ref="O93:S93"/>
    <mergeCell ref="T93:X93"/>
    <mergeCell ref="A94:C94"/>
    <mergeCell ref="E94:I94"/>
    <mergeCell ref="K94:N94"/>
    <mergeCell ref="O94:S94"/>
    <mergeCell ref="T94:X94"/>
    <mergeCell ref="A95:C95"/>
    <mergeCell ref="E95:I95"/>
    <mergeCell ref="K95:N95"/>
    <mergeCell ref="O95:S95"/>
    <mergeCell ref="T95:X95"/>
    <mergeCell ref="A96:C96"/>
    <mergeCell ref="E96:I96"/>
    <mergeCell ref="K96:N96"/>
    <mergeCell ref="O96:S96"/>
    <mergeCell ref="T96:X96"/>
    <mergeCell ref="A97:C97"/>
    <mergeCell ref="E97:I97"/>
    <mergeCell ref="K97:N97"/>
    <mergeCell ref="O97:S97"/>
    <mergeCell ref="T97:X97"/>
    <mergeCell ref="A98:C98"/>
    <mergeCell ref="E98:I98"/>
    <mergeCell ref="K98:N98"/>
    <mergeCell ref="O98:S98"/>
    <mergeCell ref="T98:X98"/>
    <mergeCell ref="A99:C99"/>
    <mergeCell ref="E99:I99"/>
    <mergeCell ref="K99:N99"/>
    <mergeCell ref="O99:S99"/>
    <mergeCell ref="T99:X99"/>
    <mergeCell ref="A100:C100"/>
    <mergeCell ref="E100:I100"/>
    <mergeCell ref="K100:N100"/>
    <mergeCell ref="O100:S100"/>
    <mergeCell ref="T100:X100"/>
    <mergeCell ref="A101:C101"/>
    <mergeCell ref="E101:I101"/>
    <mergeCell ref="K101:N101"/>
    <mergeCell ref="O101:S101"/>
    <mergeCell ref="T101:X101"/>
    <mergeCell ref="A102:C102"/>
    <mergeCell ref="E102:I102"/>
    <mergeCell ref="K102:N102"/>
    <mergeCell ref="O102:S102"/>
    <mergeCell ref="T102:X102"/>
    <mergeCell ref="A103:C103"/>
    <mergeCell ref="E103:I103"/>
    <mergeCell ref="K103:N103"/>
    <mergeCell ref="O103:S103"/>
    <mergeCell ref="T103:X103"/>
    <mergeCell ref="A104:C104"/>
    <mergeCell ref="E104:I104"/>
    <mergeCell ref="K104:N104"/>
    <mergeCell ref="O104:S104"/>
    <mergeCell ref="T104:X104"/>
    <mergeCell ref="A105:C105"/>
    <mergeCell ref="E105:I105"/>
    <mergeCell ref="K105:N105"/>
    <mergeCell ref="O105:S105"/>
    <mergeCell ref="T105:X105"/>
    <mergeCell ref="A106:C106"/>
    <mergeCell ref="E106:I106"/>
    <mergeCell ref="K106:N106"/>
    <mergeCell ref="O106:S106"/>
    <mergeCell ref="T106:X106"/>
    <mergeCell ref="A107:C107"/>
    <mergeCell ref="E107:I107"/>
    <mergeCell ref="K107:N107"/>
    <mergeCell ref="O107:S107"/>
    <mergeCell ref="T107:X107"/>
    <mergeCell ref="A108:C108"/>
    <mergeCell ref="E108:I108"/>
    <mergeCell ref="K108:N108"/>
    <mergeCell ref="O108:S108"/>
    <mergeCell ref="T108:X108"/>
    <mergeCell ref="A109:C109"/>
    <mergeCell ref="E109:I109"/>
    <mergeCell ref="K109:N109"/>
    <mergeCell ref="O109:S109"/>
    <mergeCell ref="T109:X109"/>
    <mergeCell ref="A110:C110"/>
    <mergeCell ref="E110:I110"/>
    <mergeCell ref="K110:N110"/>
    <mergeCell ref="O110:S110"/>
    <mergeCell ref="T110:X110"/>
    <mergeCell ref="A111:C111"/>
    <mergeCell ref="E111:I111"/>
    <mergeCell ref="K111:N111"/>
    <mergeCell ref="O111:S111"/>
    <mergeCell ref="T111:X111"/>
    <mergeCell ref="A112:C112"/>
    <mergeCell ref="E112:I112"/>
    <mergeCell ref="K112:N112"/>
    <mergeCell ref="O112:S112"/>
    <mergeCell ref="T112:X112"/>
    <mergeCell ref="A113:C113"/>
    <mergeCell ref="E113:I113"/>
    <mergeCell ref="K113:N113"/>
    <mergeCell ref="O113:S113"/>
    <mergeCell ref="T113:X113"/>
    <mergeCell ref="A114:C114"/>
    <mergeCell ref="E114:I114"/>
    <mergeCell ref="K114:N114"/>
    <mergeCell ref="O114:S114"/>
    <mergeCell ref="T114:X114"/>
    <mergeCell ref="A115:C115"/>
    <mergeCell ref="E115:I115"/>
    <mergeCell ref="K115:N115"/>
    <mergeCell ref="O115:S115"/>
    <mergeCell ref="T115:X115"/>
    <mergeCell ref="A116:C116"/>
    <mergeCell ref="E116:I116"/>
    <mergeCell ref="K116:N116"/>
    <mergeCell ref="O116:S116"/>
    <mergeCell ref="T116:X116"/>
    <mergeCell ref="A117:C117"/>
    <mergeCell ref="E117:I117"/>
    <mergeCell ref="K117:N117"/>
    <mergeCell ref="O117:S117"/>
    <mergeCell ref="T117:X117"/>
    <mergeCell ref="A118:C118"/>
    <mergeCell ref="E118:I118"/>
    <mergeCell ref="K118:N118"/>
    <mergeCell ref="O118:S118"/>
    <mergeCell ref="T118:X118"/>
    <mergeCell ref="A119:C119"/>
    <mergeCell ref="E119:I119"/>
    <mergeCell ref="K119:N119"/>
    <mergeCell ref="O119:S119"/>
    <mergeCell ref="T119:X119"/>
    <mergeCell ref="A120:C120"/>
    <mergeCell ref="E120:I120"/>
    <mergeCell ref="K120:N120"/>
    <mergeCell ref="O120:S120"/>
    <mergeCell ref="T120:X120"/>
    <mergeCell ref="A121:C121"/>
    <mergeCell ref="E121:I121"/>
    <mergeCell ref="K121:N121"/>
    <mergeCell ref="O121:S121"/>
    <mergeCell ref="T121:X121"/>
    <mergeCell ref="A122:C122"/>
    <mergeCell ref="E122:I122"/>
    <mergeCell ref="K122:N122"/>
    <mergeCell ref="O122:S122"/>
    <mergeCell ref="T122:X122"/>
    <mergeCell ref="A123:C123"/>
    <mergeCell ref="E123:I123"/>
    <mergeCell ref="K123:N123"/>
    <mergeCell ref="O123:S123"/>
    <mergeCell ref="T123:X123"/>
    <mergeCell ref="A124:C124"/>
    <mergeCell ref="E124:I124"/>
    <mergeCell ref="K124:N124"/>
    <mergeCell ref="O124:S124"/>
    <mergeCell ref="T124:X124"/>
    <mergeCell ref="A125:C125"/>
    <mergeCell ref="E125:I125"/>
    <mergeCell ref="K125:N125"/>
    <mergeCell ref="O125:S125"/>
    <mergeCell ref="T125:X125"/>
    <mergeCell ref="A126:C126"/>
    <mergeCell ref="E126:I126"/>
    <mergeCell ref="K126:N126"/>
    <mergeCell ref="O126:S126"/>
    <mergeCell ref="T126:X126"/>
    <mergeCell ref="A127:C127"/>
    <mergeCell ref="E127:I127"/>
    <mergeCell ref="K127:N127"/>
    <mergeCell ref="O127:S127"/>
    <mergeCell ref="T127:X127"/>
    <mergeCell ref="A128:C128"/>
    <mergeCell ref="E128:I128"/>
    <mergeCell ref="K128:N128"/>
    <mergeCell ref="O128:S128"/>
    <mergeCell ref="T128:X128"/>
    <mergeCell ref="A129:C129"/>
    <mergeCell ref="E129:I129"/>
    <mergeCell ref="K129:N129"/>
    <mergeCell ref="O129:S129"/>
    <mergeCell ref="T129:X129"/>
    <mergeCell ref="A130:C130"/>
    <mergeCell ref="E130:I130"/>
    <mergeCell ref="K130:N130"/>
    <mergeCell ref="O130:S130"/>
    <mergeCell ref="T130:X130"/>
    <mergeCell ref="A131:C131"/>
    <mergeCell ref="E131:I131"/>
    <mergeCell ref="K131:N131"/>
    <mergeCell ref="O131:S131"/>
    <mergeCell ref="T131:X131"/>
    <mergeCell ref="A134:C134"/>
    <mergeCell ref="E134:I134"/>
    <mergeCell ref="K134:N134"/>
    <mergeCell ref="O134:S134"/>
    <mergeCell ref="T134:X134"/>
    <mergeCell ref="A132:C132"/>
    <mergeCell ref="E132:I132"/>
    <mergeCell ref="K132:N132"/>
    <mergeCell ref="O132:S132"/>
    <mergeCell ref="T132:X132"/>
    <mergeCell ref="A133:C133"/>
    <mergeCell ref="E133:I133"/>
    <mergeCell ref="K133:N133"/>
    <mergeCell ref="O133:S133"/>
    <mergeCell ref="T133:X133"/>
  </mergeCells>
  <phoneticPr fontId="0" type="noConversion"/>
  <pageMargins left="0.98425196850393704" right="0.98425196850393704" top="0.98425196850393704" bottom="1.6613346456692912" header="0.98425196850393704" footer="0.98425196850393704"/>
  <pageSetup paperSize="9" orientation="portrait" r:id="rId1"/>
  <headerFooter alignWithMargins="0">
    <oddFooter>&amp;L(This report data is extracted from i-Store and reflects data as at 24/07/2013)&amp;"Arial"&amp;7 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S251Outturn201213_TAReport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2013-07-25T14:41:03Z</dcterms:created>
  <dcterms:modified xsi:type="dcterms:W3CDTF">2014-01-22T12:21:00Z</dcterms:modified>
</cp:coreProperties>
</file>